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unicaciones 2023\Web\Transparencia\Pendientes\Liquidación presupuestaria 2022\"/>
    </mc:Choice>
  </mc:AlternateContent>
  <xr:revisionPtr revIDLastSave="0" documentId="13_ncr:1_{3623519F-B85A-4C58-A0F3-85F9A6456F1A}" xr6:coauthVersionLast="47" xr6:coauthVersionMax="47" xr10:uidLastSave="{00000000-0000-0000-0000-000000000000}"/>
  <bookViews>
    <workbookView xWindow="-108" yWindow="-108" windowWidth="23256" windowHeight="12456" xr2:uid="{ADF871F8-E10C-4993-A772-D2E84028C92B}"/>
  </bookViews>
  <sheets>
    <sheet name="751-02 MNCR  (3)" sheetId="1" r:id="rId1"/>
  </sheets>
  <definedNames>
    <definedName name="_xlnm.Print_Area" localSheetId="0">'751-02 MNCR  (3)'!$A$1:$F$307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7" i="1" l="1"/>
  <c r="F256" i="1" s="1"/>
  <c r="F254" i="1"/>
  <c r="F253" i="1" s="1"/>
  <c r="F245" i="1"/>
  <c r="F244" i="1"/>
  <c r="F243" i="1"/>
  <c r="F242" i="1"/>
  <c r="F241" i="1"/>
  <c r="F239" i="1" s="1"/>
  <c r="F240" i="1"/>
  <c r="E239" i="1"/>
  <c r="D239" i="1"/>
  <c r="C239" i="1"/>
  <c r="F235" i="1"/>
  <c r="F234" i="1" s="1"/>
  <c r="E234" i="1"/>
  <c r="E223" i="1" s="1"/>
  <c r="D234" i="1"/>
  <c r="C234" i="1"/>
  <c r="F228" i="1"/>
  <c r="F227" i="1"/>
  <c r="F224" i="1" s="1"/>
  <c r="E224" i="1"/>
  <c r="D224" i="1"/>
  <c r="C224" i="1"/>
  <c r="F221" i="1"/>
  <c r="F218" i="1"/>
  <c r="E218" i="1"/>
  <c r="D218" i="1"/>
  <c r="C218" i="1"/>
  <c r="F214" i="1"/>
  <c r="E214" i="1"/>
  <c r="D214" i="1"/>
  <c r="C214" i="1"/>
  <c r="F205" i="1"/>
  <c r="E205" i="1"/>
  <c r="D205" i="1"/>
  <c r="C205" i="1"/>
  <c r="F204" i="1"/>
  <c r="F203" i="1"/>
  <c r="F202" i="1"/>
  <c r="F201" i="1"/>
  <c r="F200" i="1"/>
  <c r="F199" i="1"/>
  <c r="F198" i="1"/>
  <c r="E196" i="1"/>
  <c r="D196" i="1"/>
  <c r="C196" i="1"/>
  <c r="C195" i="1"/>
  <c r="C306" i="1" s="1"/>
  <c r="F192" i="1"/>
  <c r="E192" i="1"/>
  <c r="D192" i="1"/>
  <c r="C192" i="1"/>
  <c r="F183" i="1"/>
  <c r="E183" i="1"/>
  <c r="D183" i="1"/>
  <c r="C183" i="1"/>
  <c r="F174" i="1"/>
  <c r="E174" i="1"/>
  <c r="D174" i="1"/>
  <c r="D173" i="1" s="1"/>
  <c r="C174" i="1"/>
  <c r="F167" i="1"/>
  <c r="E167" i="1"/>
  <c r="D167" i="1"/>
  <c r="C167" i="1"/>
  <c r="F164" i="1"/>
  <c r="E164" i="1"/>
  <c r="D164" i="1"/>
  <c r="C164" i="1"/>
  <c r="F155" i="1"/>
  <c r="E155" i="1"/>
  <c r="D155" i="1"/>
  <c r="C155" i="1"/>
  <c r="F150" i="1"/>
  <c r="E150" i="1"/>
  <c r="D150" i="1"/>
  <c r="C150" i="1"/>
  <c r="D149" i="1"/>
  <c r="F148" i="1"/>
  <c r="F147" i="1"/>
  <c r="F146" i="1"/>
  <c r="F145" i="1"/>
  <c r="C144" i="1"/>
  <c r="C140" i="1" s="1"/>
  <c r="F143" i="1"/>
  <c r="F142" i="1"/>
  <c r="F141" i="1"/>
  <c r="E140" i="1"/>
  <c r="D140" i="1"/>
  <c r="F135" i="1"/>
  <c r="E135" i="1"/>
  <c r="D135" i="1"/>
  <c r="C135" i="1"/>
  <c r="F134" i="1"/>
  <c r="F133" i="1"/>
  <c r="E132" i="1"/>
  <c r="D132" i="1"/>
  <c r="C132" i="1"/>
  <c r="F131" i="1"/>
  <c r="F130" i="1"/>
  <c r="F129" i="1"/>
  <c r="F128" i="1"/>
  <c r="F127" i="1"/>
  <c r="F126" i="1"/>
  <c r="F125" i="1"/>
  <c r="E124" i="1"/>
  <c r="D124" i="1"/>
  <c r="C124" i="1"/>
  <c r="F122" i="1"/>
  <c r="F121" i="1"/>
  <c r="F119" i="1" s="1"/>
  <c r="F120" i="1"/>
  <c r="E119" i="1"/>
  <c r="D119" i="1"/>
  <c r="C119" i="1"/>
  <c r="F118" i="1"/>
  <c r="F117" i="1"/>
  <c r="F116" i="1"/>
  <c r="F115" i="1"/>
  <c r="F114" i="1"/>
  <c r="E113" i="1"/>
  <c r="D113" i="1"/>
  <c r="C113" i="1"/>
  <c r="F111" i="1"/>
  <c r="F110" i="1"/>
  <c r="F105" i="1" s="1"/>
  <c r="E105" i="1"/>
  <c r="D105" i="1"/>
  <c r="C105" i="1"/>
  <c r="F104" i="1"/>
  <c r="F100" i="1" s="1"/>
  <c r="E100" i="1"/>
  <c r="D100" i="1"/>
  <c r="C100" i="1"/>
  <c r="F99" i="1"/>
  <c r="F98" i="1"/>
  <c r="F97" i="1"/>
  <c r="F96" i="1"/>
  <c r="F95" i="1"/>
  <c r="F94" i="1"/>
  <c r="F93" i="1"/>
  <c r="F92" i="1"/>
  <c r="F91" i="1"/>
  <c r="E90" i="1"/>
  <c r="D90" i="1"/>
  <c r="C90" i="1"/>
  <c r="F89" i="1"/>
  <c r="F88" i="1"/>
  <c r="F87" i="1"/>
  <c r="E86" i="1"/>
  <c r="D86" i="1"/>
  <c r="C86" i="1"/>
  <c r="F83" i="1"/>
  <c r="F82" i="1" s="1"/>
  <c r="E82" i="1"/>
  <c r="D82" i="1"/>
  <c r="C82" i="1"/>
  <c r="F81" i="1"/>
  <c r="F80" i="1"/>
  <c r="F79" i="1"/>
  <c r="F78" i="1"/>
  <c r="E77" i="1"/>
  <c r="D77" i="1"/>
  <c r="C77" i="1"/>
  <c r="F76" i="1"/>
  <c r="F75" i="1"/>
  <c r="F74" i="1"/>
  <c r="F73" i="1"/>
  <c r="F72" i="1"/>
  <c r="F71" i="1"/>
  <c r="F70" i="1"/>
  <c r="E69" i="1"/>
  <c r="D69" i="1"/>
  <c r="C69" i="1"/>
  <c r="F68" i="1"/>
  <c r="F67" i="1"/>
  <c r="F66" i="1"/>
  <c r="F65" i="1"/>
  <c r="F64" i="1"/>
  <c r="F63" i="1"/>
  <c r="F62" i="1"/>
  <c r="E61" i="1"/>
  <c r="D61" i="1"/>
  <c r="C61" i="1"/>
  <c r="F60" i="1"/>
  <c r="F59" i="1"/>
  <c r="F58" i="1"/>
  <c r="F55" i="1" s="1"/>
  <c r="F57" i="1"/>
  <c r="F56" i="1"/>
  <c r="E55" i="1"/>
  <c r="D55" i="1"/>
  <c r="C55" i="1"/>
  <c r="F54" i="1"/>
  <c r="F53" i="1"/>
  <c r="F52" i="1"/>
  <c r="F51" i="1"/>
  <c r="F50" i="1"/>
  <c r="E49" i="1"/>
  <c r="D49" i="1"/>
  <c r="C49" i="1"/>
  <c r="F45" i="1"/>
  <c r="E45" i="1"/>
  <c r="D45" i="1"/>
  <c r="C45" i="1"/>
  <c r="F43" i="1"/>
  <c r="F42" i="1"/>
  <c r="F41" i="1"/>
  <c r="F40" i="1"/>
  <c r="E39" i="1"/>
  <c r="D39" i="1"/>
  <c r="C39" i="1"/>
  <c r="F38" i="1"/>
  <c r="F37" i="1"/>
  <c r="F36" i="1" s="1"/>
  <c r="E36" i="1"/>
  <c r="D36" i="1"/>
  <c r="C36" i="1"/>
  <c r="F35" i="1"/>
  <c r="F34" i="1"/>
  <c r="F33" i="1"/>
  <c r="F32" i="1"/>
  <c r="F31" i="1"/>
  <c r="E30" i="1"/>
  <c r="D30" i="1"/>
  <c r="C30" i="1"/>
  <c r="F25" i="1"/>
  <c r="F24" i="1"/>
  <c r="E24" i="1"/>
  <c r="D24" i="1"/>
  <c r="C24" i="1"/>
  <c r="F23" i="1"/>
  <c r="F22" i="1"/>
  <c r="F21" i="1"/>
  <c r="F20" i="1"/>
  <c r="F19" i="1"/>
  <c r="F18" i="1" s="1"/>
  <c r="E18" i="1"/>
  <c r="D18" i="1"/>
  <c r="C18" i="1"/>
  <c r="C9" i="1"/>
  <c r="C12" i="1" s="1"/>
  <c r="B6" i="1"/>
  <c r="B4" i="1" s="1"/>
  <c r="E48" i="1" l="1"/>
  <c r="F39" i="1"/>
  <c r="F86" i="1"/>
  <c r="C173" i="1"/>
  <c r="F77" i="1"/>
  <c r="F90" i="1"/>
  <c r="F69" i="1"/>
  <c r="F113" i="1"/>
  <c r="C223" i="1"/>
  <c r="C17" i="1"/>
  <c r="C16" i="1" s="1"/>
  <c r="E17" i="1"/>
  <c r="E16" i="1" s="1"/>
  <c r="F61" i="1"/>
  <c r="F48" i="1" s="1"/>
  <c r="E112" i="1"/>
  <c r="E304" i="1" s="1"/>
  <c r="C112" i="1"/>
  <c r="E173" i="1"/>
  <c r="F196" i="1"/>
  <c r="F195" i="1" s="1"/>
  <c r="F306" i="1" s="1"/>
  <c r="D195" i="1"/>
  <c r="D306" i="1" s="1"/>
  <c r="D223" i="1"/>
  <c r="F30" i="1"/>
  <c r="F17" i="1" s="1"/>
  <c r="F303" i="1" s="1"/>
  <c r="C48" i="1"/>
  <c r="F132" i="1"/>
  <c r="E149" i="1"/>
  <c r="C149" i="1"/>
  <c r="D17" i="1"/>
  <c r="D16" i="1" s="1"/>
  <c r="D48" i="1"/>
  <c r="D304" i="1" s="1"/>
  <c r="F124" i="1"/>
  <c r="F149" i="1"/>
  <c r="F49" i="1"/>
  <c r="D112" i="1"/>
  <c r="F173" i="1"/>
  <c r="E195" i="1"/>
  <c r="E306" i="1" s="1"/>
  <c r="C304" i="1"/>
  <c r="F223" i="1"/>
  <c r="F144" i="1"/>
  <c r="F140" i="1" s="1"/>
  <c r="F112" i="1" s="1"/>
  <c r="C303" i="1" l="1"/>
  <c r="D303" i="1"/>
  <c r="D305" i="1" s="1"/>
  <c r="D307" i="1" s="1"/>
  <c r="E303" i="1"/>
  <c r="E305" i="1" s="1"/>
  <c r="E307" i="1" s="1"/>
  <c r="F304" i="1"/>
  <c r="F305" i="1" s="1"/>
  <c r="F307" i="1" s="1"/>
  <c r="F16" i="1"/>
  <c r="C305" i="1"/>
  <c r="C307" i="1" s="1"/>
</calcChain>
</file>

<file path=xl/sharedStrings.xml><?xml version="1.0" encoding="utf-8"?>
<sst xmlns="http://schemas.openxmlformats.org/spreadsheetml/2006/main" count="602" uniqueCount="575">
  <si>
    <t>Programa 751 Patrimonio y Desarrollo Sociocultural</t>
  </si>
  <si>
    <t>Subprograma 02 Museo Nacional de Costa Rica</t>
  </si>
  <si>
    <t>Límite gasto total</t>
  </si>
  <si>
    <t>Se fija un tope (límite) al gasto total y al gasto corriente, pero no al gasto de capital que puede crecer, siempre y cuando la suma de ambos tipos de gasto (corriente y de capital) no sobrepase el límite total asignado.</t>
  </si>
  <si>
    <r>
      <rPr>
        <b/>
        <sz val="9"/>
        <rFont val="Arial"/>
        <family val="2"/>
      </rPr>
      <t>Límite</t>
    </r>
    <r>
      <rPr>
        <sz val="9"/>
        <rFont val="Arial"/>
        <family val="2"/>
      </rPr>
      <t xml:space="preserve"> gasto corriente</t>
    </r>
  </si>
  <si>
    <r>
      <rPr>
        <b/>
        <sz val="9"/>
        <rFont val="Arial"/>
        <family val="2"/>
      </rPr>
      <t>Gasto</t>
    </r>
    <r>
      <rPr>
        <sz val="9"/>
        <rFont val="Arial"/>
        <family val="2"/>
      </rPr>
      <t xml:space="preserve"> de capital</t>
    </r>
  </si>
  <si>
    <t>Lo que incluye el monto del límite total:</t>
  </si>
  <si>
    <t>751-02</t>
  </si>
  <si>
    <t>Ley N°5923</t>
  </si>
  <si>
    <t>Para la salvaguarda del patrimonio subacuático, según oficio DG-2022-O-162</t>
  </si>
  <si>
    <t>Total</t>
  </si>
  <si>
    <t xml:space="preserve">Descripción del Objeto de Gasto </t>
  </si>
  <si>
    <t>Solicitud del Gasto Ajustado a las Directrices</t>
  </si>
  <si>
    <t>Límite MCJ</t>
  </si>
  <si>
    <t>Límite por Ley N° 5923</t>
  </si>
  <si>
    <t>TOTAL</t>
  </si>
  <si>
    <t>REMUNERACIONES</t>
  </si>
  <si>
    <t>0.01</t>
  </si>
  <si>
    <t>REMUNERACIONES BÁSICAS</t>
  </si>
  <si>
    <t>0.01.01</t>
  </si>
  <si>
    <t xml:space="preserve">Sueldos para cargos fijos </t>
  </si>
  <si>
    <t>0.01.02</t>
  </si>
  <si>
    <t>Jornales</t>
  </si>
  <si>
    <t>0.01.03</t>
  </si>
  <si>
    <t>Servicios especiales</t>
  </si>
  <si>
    <t>0.01.04</t>
  </si>
  <si>
    <t>Sueldos a base de comisión</t>
  </si>
  <si>
    <t>0.01.05</t>
  </si>
  <si>
    <t xml:space="preserve">Suplencias </t>
  </si>
  <si>
    <t>0.02</t>
  </si>
  <si>
    <t>REMUNERACIONES EVENTUALES</t>
  </si>
  <si>
    <t>0.02.01</t>
  </si>
  <si>
    <t>Tiempo extraordinario</t>
  </si>
  <si>
    <t>0.02.02</t>
  </si>
  <si>
    <t>Recargo de funciones</t>
  </si>
  <si>
    <t>0.02.03</t>
  </si>
  <si>
    <t>Disponibilidad laboral</t>
  </si>
  <si>
    <t>0.02.04</t>
  </si>
  <si>
    <t>Compensación de vacaciones</t>
  </si>
  <si>
    <t>0.02.05</t>
  </si>
  <si>
    <t>Dietas</t>
  </si>
  <si>
    <t>0.03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</si>
  <si>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</si>
  <si>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</si>
  <si>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</si>
  <si>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</si>
  <si>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</si>
  <si>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</si>
  <si>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</si>
  <si>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</si>
  <si>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</si>
  <si>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</si>
  <si>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</si>
  <si>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0.04</t>
  </si>
  <si>
    <t>CONTRIBUCIONES PATRONALES AL DESARROLLO Y LA SEGURIDAD S</t>
  </si>
  <si>
    <t xml:space="preserve"> </t>
  </si>
  <si>
    <t>0.04.01</t>
  </si>
  <si>
    <t>Contribución Patronal al Seguro de Salud de la CCSS</t>
  </si>
  <si>
    <t>0.04.05</t>
  </si>
  <si>
    <t>Banco Popular y de Desarrollo Comunal</t>
  </si>
  <si>
    <t>0.05</t>
  </si>
  <si>
    <t>CONTRIB PATRONALES FONDOS PENSIONES Y OTROS FONDOS DE C</t>
  </si>
  <si>
    <t>0.05.01</t>
  </si>
  <si>
    <t>Contribución Patronal al Seguro de Pensiones de la CCSS</t>
  </si>
  <si>
    <t>0.05.02</t>
  </si>
  <si>
    <t xml:space="preserve">Aporte Patronal al Régimen Obligatorio de Pensiones  Complementarias </t>
  </si>
  <si>
    <t>0.05.03</t>
  </si>
  <si>
    <t xml:space="preserve">Aporte Patronal al Fondo de Capitalización Laboral  </t>
  </si>
  <si>
    <t>0.05.05 (1)</t>
  </si>
  <si>
    <t>ASOCIACION SOLIDARISTA DE EMPLEADOS MUSEO NACIONAL-ASEMUN. (PARA EL APORTE PATRONAL A LA ASOCIACION SOLIDARISTA)</t>
  </si>
  <si>
    <t>0.99</t>
  </si>
  <si>
    <t>REMUNERACIONES DIVERSAS</t>
  </si>
  <si>
    <t>0.99.01</t>
  </si>
  <si>
    <t>Gastos de representación personal</t>
  </si>
  <si>
    <t>0.99.99</t>
  </si>
  <si>
    <t>Otras remuneraciones</t>
  </si>
  <si>
    <t xml:space="preserve">SERVICIOS </t>
  </si>
  <si>
    <t>1.01</t>
  </si>
  <si>
    <t xml:space="preserve">ALQUILERES </t>
  </si>
  <si>
    <t>1.01.01</t>
  </si>
  <si>
    <t>Alquiler de edificios, locales y terrenos</t>
  </si>
  <si>
    <t>1.01.02</t>
  </si>
  <si>
    <t>Alquiler de maquinaria, equipo y mobiliario</t>
  </si>
  <si>
    <t>1.01.03</t>
  </si>
  <si>
    <t>Alquiler de equipo de cómputo</t>
  </si>
  <si>
    <t>1.01.04</t>
  </si>
  <si>
    <t>Alquileres y derechos para telecomunicaciones</t>
  </si>
  <si>
    <t>1.01.99</t>
  </si>
  <si>
    <t>Otros alquileres</t>
  </si>
  <si>
    <t>1.02</t>
  </si>
  <si>
    <t>SERVICIOS BÁSICOS</t>
  </si>
  <si>
    <t>1.02.01</t>
  </si>
  <si>
    <t xml:space="preserve">Servicio de agua y alcantarillado </t>
  </si>
  <si>
    <t>1.02.02</t>
  </si>
  <si>
    <t>Servicio de energía eléctrica</t>
  </si>
  <si>
    <t>1.02.03</t>
  </si>
  <si>
    <t>Servicio de correo</t>
  </si>
  <si>
    <t>1.02.04</t>
  </si>
  <si>
    <t>Servicio de telecomunicaciones</t>
  </si>
  <si>
    <t>1.02.99</t>
  </si>
  <si>
    <t xml:space="preserve">Otros servicios básicos </t>
  </si>
  <si>
    <t>1.03</t>
  </si>
  <si>
    <t>SERVICIOS COMERCIALES Y FINANCIEROS</t>
  </si>
  <si>
    <t>1.03.01</t>
  </si>
  <si>
    <t xml:space="preserve">Información </t>
  </si>
  <si>
    <t>1.03.02</t>
  </si>
  <si>
    <t>Publicidad y propaganda</t>
  </si>
  <si>
    <t>1.03.03</t>
  </si>
  <si>
    <t>Impresión, encuadernación y otros</t>
  </si>
  <si>
    <t>1.03.04</t>
  </si>
  <si>
    <t>Transporte de bienes</t>
  </si>
  <si>
    <t>1.03.05</t>
  </si>
  <si>
    <t>Servicios aduaneros</t>
  </si>
  <si>
    <t>1.03.06</t>
  </si>
  <si>
    <t>Comisiones y gastos por servicios financieros y comerciales</t>
  </si>
  <si>
    <t>1.03.07</t>
  </si>
  <si>
    <t>Servicios de transferencia electrónica de información</t>
  </si>
  <si>
    <t>1.04</t>
  </si>
  <si>
    <t>SERVICIOS DE GESTIÓN Y APOYO</t>
  </si>
  <si>
    <t>1.04.01</t>
  </si>
  <si>
    <t>Servicios médicos y de laboratorio</t>
  </si>
  <si>
    <t>1.04.02</t>
  </si>
  <si>
    <t xml:space="preserve">Servicios jurídicos </t>
  </si>
  <si>
    <t>1.04.03</t>
  </si>
  <si>
    <t>Servicios de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</si>
  <si>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</si>
  <si>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</si>
  <si>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</si>
  <si>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</si>
  <si>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</si>
  <si>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 xml:space="preserve">Servicios generales </t>
  </si>
  <si>
    <t>1.04.99</t>
  </si>
  <si>
    <t>Otros servicios de gestión y apoyo</t>
  </si>
  <si>
    <t>1.05</t>
  </si>
  <si>
    <t>GASTOS DE VIAJE Y TRANSPORTE</t>
  </si>
  <si>
    <t>1.05.01</t>
  </si>
  <si>
    <t>Transporte dentro del país</t>
  </si>
  <si>
    <t>1.05.02</t>
  </si>
  <si>
    <t>Viáticos dentro del país</t>
  </si>
  <si>
    <t>1.05.03</t>
  </si>
  <si>
    <t>Transporte en el exterior</t>
  </si>
  <si>
    <t>1.05.04</t>
  </si>
  <si>
    <t>Viáticos en el exterior</t>
  </si>
  <si>
    <t>1.06</t>
  </si>
  <si>
    <t>SEGUROS, REASEGUROS Y OTRAS OBLIGACIONES</t>
  </si>
  <si>
    <t>1.06.01</t>
  </si>
  <si>
    <t xml:space="preserve">Seguros </t>
  </si>
  <si>
    <t>1.06.02</t>
  </si>
  <si>
    <t xml:space="preserve">Reaseguros </t>
  </si>
  <si>
    <t>1.06.03</t>
  </si>
  <si>
    <t>Obligaciones por contratos de seguros</t>
  </si>
  <si>
    <t>1.07</t>
  </si>
  <si>
    <t>CAPACITACIÓN Y PROTOCOLO</t>
  </si>
  <si>
    <t>1.07.01</t>
  </si>
  <si>
    <t>Actividades de capacitación</t>
  </si>
  <si>
    <t>1.07.02</t>
  </si>
  <si>
    <t xml:space="preserve">Actividades protocolarias y sociales </t>
  </si>
  <si>
    <t>1.07.03</t>
  </si>
  <si>
    <t>Gastos de representación institucional</t>
  </si>
  <si>
    <t>1.08</t>
  </si>
  <si>
    <t>MANTENIMIENTO Y REPARACIÓN</t>
  </si>
  <si>
    <t>1.08.01</t>
  </si>
  <si>
    <t>Mantenimiento de edificios, locales y terrenos</t>
  </si>
  <si>
    <t>1.08.02</t>
  </si>
  <si>
    <t>Mantenimiento de vías de comunicación</t>
  </si>
  <si>
    <t>1.08.03</t>
  </si>
  <si>
    <t>Mantenimiento de instalaciones y otras obras</t>
  </si>
  <si>
    <t>1.08.04</t>
  </si>
  <si>
    <t>Mantenimiento y reparación de maquinaria y equipo de producción</t>
  </si>
  <si>
    <t>1.08.05</t>
  </si>
  <si>
    <t>Mantenimiento y reparación de equipo de transporte</t>
  </si>
  <si>
    <t>1.08.06</t>
  </si>
  <si>
    <t>Mantenimiento y reparación de equipo de comunicación</t>
  </si>
  <si>
    <t>1.08.07</t>
  </si>
  <si>
    <t>Mantenimiento y reparación de equipo y mobiliario de oficina</t>
  </si>
  <si>
    <t>1.08.08</t>
  </si>
  <si>
    <t>Mantenimiento y reparación de equipo de cómputo y  sistemas de informacion</t>
  </si>
  <si>
    <t>1.08.99</t>
  </si>
  <si>
    <t>Mantenimiento y reparación de otros equipos</t>
  </si>
  <si>
    <t>1.09</t>
  </si>
  <si>
    <t>IMPUESTOS</t>
  </si>
  <si>
    <t>1.09.01</t>
  </si>
  <si>
    <t>Impuestos sobre ingresos y utilidades</t>
  </si>
  <si>
    <t>1.09.02</t>
  </si>
  <si>
    <t xml:space="preserve">Impuestos sobre bienes inmuebles          </t>
  </si>
  <si>
    <t>1.09.03</t>
  </si>
  <si>
    <t>Impuestos de patentes</t>
  </si>
  <si>
    <t>1.09.99</t>
  </si>
  <si>
    <t>Otros impuestos</t>
  </si>
  <si>
    <t>1.99</t>
  </si>
  <si>
    <t>SERVICIOS DIVERSOS</t>
  </si>
  <si>
    <t>1.99.01</t>
  </si>
  <si>
    <t>Servicios de regulación</t>
  </si>
  <si>
    <t>1.99.02</t>
  </si>
  <si>
    <t>Intereses moratorios y multas</t>
  </si>
  <si>
    <t>1.99.03</t>
  </si>
  <si>
    <t>Gastos de oficinas en el exterior</t>
  </si>
  <si>
    <t>1.99.04</t>
  </si>
  <si>
    <t>Gastos de misiones especiales en el exterior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</si>
  <si>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</si>
  <si>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</si>
  <si>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</si>
  <si>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</si>
  <si>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</si>
  <si>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</si>
  <si>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QUÍMICOS Y CONEXOS</t>
  </si>
  <si>
    <t>2.01.01</t>
  </si>
  <si>
    <t>Combustibles y lubricantes</t>
  </si>
  <si>
    <t>2.01.02</t>
  </si>
  <si>
    <t>Productos farmacéuticos y medicinales</t>
  </si>
  <si>
    <t>2.01.03</t>
  </si>
  <si>
    <t>Productos veterinarios</t>
  </si>
  <si>
    <t>2.01.04</t>
  </si>
  <si>
    <t xml:space="preserve">Tintas, pinturas y diluyentes </t>
  </si>
  <si>
    <t>2.01.99</t>
  </si>
  <si>
    <t>Otros productos químicos y conexos</t>
  </si>
  <si>
    <t>2.02</t>
  </si>
  <si>
    <t xml:space="preserve">ALIMENTOS Y PRODUCTOS AGROPECUARIOS </t>
  </si>
  <si>
    <t>2.02.01</t>
  </si>
  <si>
    <t>Productos pecuarios y otras especies</t>
  </si>
  <si>
    <t>2.02.02</t>
  </si>
  <si>
    <t>Productos agroforestales</t>
  </si>
  <si>
    <t>2.02.03</t>
  </si>
  <si>
    <t>Alimentos y bebidas</t>
  </si>
  <si>
    <t>2.02.04</t>
  </si>
  <si>
    <t>Alimentos para animales</t>
  </si>
  <si>
    <t>2.03</t>
  </si>
  <si>
    <t>MATERIALES Y PRODUCTOS DE USO EN CONSTRUCCIÓN Y MANT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</si>
  <si>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</si>
  <si>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</si>
  <si>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</si>
  <si>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</si>
  <si>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</si>
  <si>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</si>
  <si>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</si>
  <si>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</si>
  <si>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</si>
  <si>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</si>
  <si>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</si>
  <si>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</si>
  <si>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</si>
  <si>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r>
      <t>Otros materiales y productos de uso en la construcción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y mantenimiento</t>
    </r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</si>
  <si>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</si>
  <si>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</si>
  <si>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</si>
  <si>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</si>
  <si>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</si>
  <si>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</si>
  <si>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2.05</t>
  </si>
  <si>
    <t>BIENES PARA LA PRODUCCIÓN Y COMERCIALIZACIÓN</t>
  </si>
  <si>
    <t>2.05.01</t>
  </si>
  <si>
    <t>Materia prima</t>
  </si>
  <si>
    <t>2.05.02</t>
  </si>
  <si>
    <t>Productos terminados</t>
  </si>
  <si>
    <t>2.05.03</t>
  </si>
  <si>
    <t>Energía eléctrica</t>
  </si>
  <si>
    <t>2.05.99</t>
  </si>
  <si>
    <t>Otros bienes para la producción y comercialización</t>
  </si>
  <si>
    <t>2.99</t>
  </si>
  <si>
    <t>ÚTILES, MATERIALES Y SUMINISTROS DIVERSOS</t>
  </si>
  <si>
    <t>2.99.01</t>
  </si>
  <si>
    <t>Útiles y materiales de oficina y cómputo</t>
  </si>
  <si>
    <t>2.99.02</t>
  </si>
  <si>
    <t>Útiles y materiales médico, hospitalario y de investigación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</si>
  <si>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</si>
  <si>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</si>
  <si>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</si>
  <si>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</si>
  <si>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</si>
  <si>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</si>
  <si>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</si>
  <si>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</si>
  <si>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</si>
  <si>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</si>
  <si>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</si>
  <si>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Otros útiles, materiales y suministros diversos</t>
  </si>
  <si>
    <t xml:space="preserve">INTERESES Y COMISIONES </t>
  </si>
  <si>
    <t>3.01</t>
  </si>
  <si>
    <t>INTERESES SOBRE TÍTULOS VALORES</t>
  </si>
  <si>
    <t>3.01.01</t>
  </si>
  <si>
    <t xml:space="preserve">Intereses sobre títulos valores internos de corto plazo </t>
  </si>
  <si>
    <t>3.01.02</t>
  </si>
  <si>
    <t>Intereses sobre títulos valores internos de largo plazo</t>
  </si>
  <si>
    <t>3.01.03</t>
  </si>
  <si>
    <t>Intereses sobre títulos valores del sector externo de corto plazo</t>
  </si>
  <si>
    <t>3.01.04</t>
  </si>
  <si>
    <t>Intereses sobre títulos valores del sector externo de largo plazo</t>
  </si>
  <si>
    <t>3.02</t>
  </si>
  <si>
    <t>INTERESES SOBRE PRÉSTAMOS</t>
  </si>
  <si>
    <t>3.02.01</t>
  </si>
  <si>
    <t xml:space="preserve">Intereses sobre préstamos del Gobierno Central </t>
  </si>
  <si>
    <t>3.02.02</t>
  </si>
  <si>
    <t>Intereses sobre préstamos de Órganos Desconcentrados</t>
  </si>
  <si>
    <t>3.02.03</t>
  </si>
  <si>
    <t>Intereses sobre préstamos de Instituciones Descentralizadas  no Empresariales</t>
  </si>
  <si>
    <t>3.02.04</t>
  </si>
  <si>
    <t>Intereses sobre préstamos de Gobiernos Locales</t>
  </si>
  <si>
    <t>3.02.05</t>
  </si>
  <si>
    <t>Intereses sobre préstamos de Empresas Públicas no Financieras</t>
  </si>
  <si>
    <t>3.02.06</t>
  </si>
  <si>
    <t xml:space="preserve">Intereses sobre préstamos de Instituciones Públicas Financieras   </t>
  </si>
  <si>
    <t>3.02.07</t>
  </si>
  <si>
    <t>Intereses sobre préstamos del Sector Privado</t>
  </si>
  <si>
    <t>3.02.08</t>
  </si>
  <si>
    <t>Intereses sobre préstamos del Sector Externo</t>
  </si>
  <si>
    <t>3.03</t>
  </si>
  <si>
    <t>INTERESES SOBRE OTRAS OBLIGACIONES</t>
  </si>
  <si>
    <t>3.03.01</t>
  </si>
  <si>
    <t>Intereses sobre depósitos bancarios a la vista</t>
  </si>
  <si>
    <t>3.03.99</t>
  </si>
  <si>
    <t>Otros intereses sobre otras obligaciones</t>
  </si>
  <si>
    <t>3.04</t>
  </si>
  <si>
    <t>COMISIONES Y OTROS GASTOS</t>
  </si>
  <si>
    <t>3.04.01</t>
  </si>
  <si>
    <t>Comisiones y otros gastos sobre títulos valores internos</t>
  </si>
  <si>
    <t>3.04.02</t>
  </si>
  <si>
    <t>Comisiones  y otros gastos sobre títulos valores del sector externo</t>
  </si>
  <si>
    <t>3.04.03</t>
  </si>
  <si>
    <t>Comisiones y otros gastos sobre préstamos internos</t>
  </si>
  <si>
    <t>3.04.04</t>
  </si>
  <si>
    <t>Comisiones y otros gastos sobre préstamos del sector externo</t>
  </si>
  <si>
    <t>3.04.05</t>
  </si>
  <si>
    <t>Diferencias por tipo de cambio</t>
  </si>
  <si>
    <t>ACTIVOS FINANCIEROS</t>
  </si>
  <si>
    <t>4.01</t>
  </si>
  <si>
    <t>PRÉSTAMOS</t>
  </si>
  <si>
    <t>4.01.01</t>
  </si>
  <si>
    <t>Préstamos al Gobierno Central</t>
  </si>
  <si>
    <t>4.01.02</t>
  </si>
  <si>
    <t>Préstamos a Órganos Desconcentrados</t>
  </si>
  <si>
    <t>4.01.03</t>
  </si>
  <si>
    <t>Préstamos a Instituciones Descentralizadas no  Empresariales</t>
  </si>
  <si>
    <t>4.01.04</t>
  </si>
  <si>
    <t>Préstamos a Gobiernos Locales</t>
  </si>
  <si>
    <t>4.01.05</t>
  </si>
  <si>
    <t>Préstamos a Empresas Públicas no Financieras</t>
  </si>
  <si>
    <t>4.01.06</t>
  </si>
  <si>
    <t>Préstamos a Instituciones Públicas Financieras</t>
  </si>
  <si>
    <t>4.01.07</t>
  </si>
  <si>
    <t>Préstamos al Sector Privado</t>
  </si>
  <si>
    <t>4.01.08</t>
  </si>
  <si>
    <t>Préstamos al  Sector Externo</t>
  </si>
  <si>
    <t>4.02</t>
  </si>
  <si>
    <t>ADQUISICIÓN DE VALORES</t>
  </si>
  <si>
    <t>4.02.01</t>
  </si>
  <si>
    <t>Adquisición de valores del Gobierno Central</t>
  </si>
  <si>
    <t>4.02.02</t>
  </si>
  <si>
    <t>Adquisición de valores de Órganos Desconcentrados</t>
  </si>
  <si>
    <t>4.02.03</t>
  </si>
  <si>
    <t>Adquisición de valores de Instituciones Descentralizadas no Empresariales</t>
  </si>
  <si>
    <t>4.02.04</t>
  </si>
  <si>
    <t>Adquisición de valores de Gobiernos Locales</t>
  </si>
  <si>
    <t>4.02.05</t>
  </si>
  <si>
    <t>Adquisición de valores de Empresas Públicas no Financieras</t>
  </si>
  <si>
    <t>4.02.06</t>
  </si>
  <si>
    <t xml:space="preserve">Adquisición de valores de Instituciones Públicas  Financieras </t>
  </si>
  <si>
    <t>4.02.07</t>
  </si>
  <si>
    <t>Adquisición de valores del Sector Privado</t>
  </si>
  <si>
    <t>4.02.08</t>
  </si>
  <si>
    <t>Adquisición de valores del Sector Externo</t>
  </si>
  <si>
    <t>4.99</t>
  </si>
  <si>
    <t>OTROS ACTIVOS FINANCIEROS</t>
  </si>
  <si>
    <t>4.99.01</t>
  </si>
  <si>
    <t>Aportes de Capital a Empresas</t>
  </si>
  <si>
    <t>4.99.99</t>
  </si>
  <si>
    <t>Otros activos financieros</t>
  </si>
  <si>
    <t>BIENES DURADEROS</t>
  </si>
  <si>
    <t>5.01</t>
  </si>
  <si>
    <t>MAQUINARIA, EQUIPO Y MOBILARIO</t>
  </si>
  <si>
    <t>5.01.01</t>
  </si>
  <si>
    <t>Maquinaria y equipo para la producción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</si>
  <si>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</si>
  <si>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</si>
  <si>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</si>
  <si>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</si>
  <si>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</si>
  <si>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</si>
  <si>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</si>
  <si>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 cómputo</t>
  </si>
  <si>
    <t>5.01.06</t>
  </si>
  <si>
    <t>Equipo sanitario, de laboratorio e investigación</t>
  </si>
  <si>
    <t>5.01.07</t>
  </si>
  <si>
    <t>Equipo y mobiliario educacional, deportivo y recreativo</t>
  </si>
  <si>
    <t>5.01.99</t>
  </si>
  <si>
    <t>Maquinaria, equipo y mobiliario diverso</t>
  </si>
  <si>
    <t>5.02</t>
  </si>
  <si>
    <t>CONSTRUCCIONES, ADICIONES Y MEJORAS</t>
  </si>
  <si>
    <t>5.02.01</t>
  </si>
  <si>
    <t>Edificios</t>
  </si>
  <si>
    <t>5.02.02</t>
  </si>
  <si>
    <t>Vías de comunicación terrestre</t>
  </si>
  <si>
    <t>5.02.03</t>
  </si>
  <si>
    <t>Vías férreas</t>
  </si>
  <si>
    <t>5.02.04</t>
  </si>
  <si>
    <t>Obras marítimas y fluviales</t>
  </si>
  <si>
    <t>5.02.05</t>
  </si>
  <si>
    <t>Aeropuertos</t>
  </si>
  <si>
    <t>5.02.06</t>
  </si>
  <si>
    <t>Obras Urbanísticas</t>
  </si>
  <si>
    <t>5.02.07</t>
  </si>
  <si>
    <t>Instalaciones</t>
  </si>
  <si>
    <t>5.02.99</t>
  </si>
  <si>
    <t>Otras construcciones adiciones y mejoras</t>
  </si>
  <si>
    <t>5.03</t>
  </si>
  <si>
    <t>BIENES PREEXISTENTES</t>
  </si>
  <si>
    <t>5.03.01</t>
  </si>
  <si>
    <t>Terrenos</t>
  </si>
  <si>
    <t>5.03.02</t>
  </si>
  <si>
    <t>Edificios preexistentes</t>
  </si>
  <si>
    <t>5.03.99</t>
  </si>
  <si>
    <t>Otras obras preexistentes</t>
  </si>
  <si>
    <t>5.99</t>
  </si>
  <si>
    <t>BIENES DURADEROS DIVERSOS</t>
  </si>
  <si>
    <t>5.99.01</t>
  </si>
  <si>
    <t>Semovientes</t>
  </si>
  <si>
    <t>5.99.02</t>
  </si>
  <si>
    <t>Piezas y obras de colección</t>
  </si>
  <si>
    <t>5.99.03</t>
  </si>
  <si>
    <t>Bienes intangibles</t>
  </si>
  <si>
    <t>5.99.99</t>
  </si>
  <si>
    <t>Otros bienes duraderos</t>
  </si>
  <si>
    <t>TRANSFERENCIAS CORRIENTES</t>
  </si>
  <si>
    <t>6.01</t>
  </si>
  <si>
    <t>TRANSFERENCIAS CORRIENTES AL SECTOR PÚBLICO</t>
  </si>
  <si>
    <t>6.01.01</t>
  </si>
  <si>
    <t>Transferencias corrientes al Gobierno Central</t>
  </si>
  <si>
    <t>6.01.02 (234)</t>
  </si>
  <si>
    <t>Transferencias corrientes a Órganos Desconcentrados: Comisión Nacional de Prevención de Riesgos y Atención de Emergencia</t>
  </si>
  <si>
    <t>6.01.03 (200)</t>
  </si>
  <si>
    <t>Transferencias corrientes a Instituciones Descentralizadas no  Empresariales</t>
  </si>
  <si>
    <t>6.01.03 (202)</t>
  </si>
  <si>
    <t>6.01.05</t>
  </si>
  <si>
    <t>Transferencias corrientes a Empresas Públicas no Financieras</t>
  </si>
  <si>
    <t>6.01.06</t>
  </si>
  <si>
    <t xml:space="preserve">Transferencias corrientes a Instituciones Públicas Financieras </t>
  </si>
  <si>
    <t>6.01.07</t>
  </si>
  <si>
    <t>Dividendos</t>
  </si>
  <si>
    <t>6.01.08</t>
  </si>
  <si>
    <t>Fondos en fideicomiso para gasto corriente</t>
  </si>
  <si>
    <t>6.01.09</t>
  </si>
  <si>
    <t>Impuestos por transferir</t>
  </si>
  <si>
    <t>6.02</t>
  </si>
  <si>
    <t>TRANSFERENCIAS CORRIENTES A PERSONAS</t>
  </si>
  <si>
    <t>6.02.01</t>
  </si>
  <si>
    <t>Becas a funcionarios</t>
  </si>
  <si>
    <t>6.02.02</t>
  </si>
  <si>
    <t xml:space="preserve">Becas a terceras personas </t>
  </si>
  <si>
    <t>6.02.03</t>
  </si>
  <si>
    <t xml:space="preserve">Ayudas a funcionarios </t>
  </si>
  <si>
    <t>6.02.99</t>
  </si>
  <si>
    <t>Otras transferencias a personas (Premios Nacionales, otros premios, fondos concursables)</t>
  </si>
  <si>
    <t>6.03</t>
  </si>
  <si>
    <t xml:space="preserve">PRESTACIONES </t>
  </si>
  <si>
    <t>6.03.01</t>
  </si>
  <si>
    <t>Prestaciones legales</t>
  </si>
  <si>
    <t xml:space="preserve">Pensiones y jubilaciones contributivas </t>
  </si>
  <si>
    <t>6.03.03</t>
  </si>
  <si>
    <t xml:space="preserve">Pensiones   no contributivas </t>
  </si>
  <si>
    <t>6.03.04</t>
  </si>
  <si>
    <t xml:space="preserve">Decimotercer mes de pensiones y  jubilaciones </t>
  </si>
  <si>
    <t>6.03.05</t>
  </si>
  <si>
    <t>Cuota patronal de pensiones y jubilaciones, contributivas y no contributivas</t>
  </si>
  <si>
    <t>6.03.99</t>
  </si>
  <si>
    <t xml:space="preserve">Otras prestaciones </t>
  </si>
  <si>
    <t>6.04</t>
  </si>
  <si>
    <t>TRANSF CORRIENTES ENTIDADES PRIVADAS SIN FINES DE LUCRO</t>
  </si>
  <si>
    <t>6.04.01</t>
  </si>
  <si>
    <t>Transferencias corrientes a asociaciones</t>
  </si>
  <si>
    <t>6.04.02</t>
  </si>
  <si>
    <t xml:space="preserve">Transferencias corrientes a fundaciones          </t>
  </si>
  <si>
    <t>6.04.03</t>
  </si>
  <si>
    <t>Transferencias corrientes a cooperativas</t>
  </si>
  <si>
    <t>6.04.04</t>
  </si>
  <si>
    <t>Transferencias corrientes a otras entidades privadas sin fines de lucro</t>
  </si>
  <si>
    <t>6.05</t>
  </si>
  <si>
    <t xml:space="preserve">TRANSFERENCIAS CORRIENTES A EMPRESAS PRIVADAS </t>
  </si>
  <si>
    <t>6.05.01</t>
  </si>
  <si>
    <t>Transferencias corrientes a empresas privadas</t>
  </si>
  <si>
    <t>6.06</t>
  </si>
  <si>
    <t>OTRAS TRANSFERENCIAS CORRIENTES AL SECTOR PRIVADO</t>
  </si>
  <si>
    <t>6.06.01</t>
  </si>
  <si>
    <t>Indemnizaciones</t>
  </si>
  <si>
    <t>6.06.02</t>
  </si>
  <si>
    <t>Reintegros o devoluciones</t>
  </si>
  <si>
    <t>6.07</t>
  </si>
  <si>
    <t>TRANSFERENCIAS CORRIENTES AL SECTOR EXTERNO</t>
  </si>
  <si>
    <t>6.07.01</t>
  </si>
  <si>
    <t>Transferencias corrientes a organismos internacionales</t>
  </si>
  <si>
    <t>6.07.01./</t>
  </si>
  <si>
    <t>TRANSFERENCIAS DE CAPITAL</t>
  </si>
  <si>
    <t>7.01</t>
  </si>
  <si>
    <t>TRANSFERENCIAS DE CAPITAL AL SECTOR PÚBLICO</t>
  </si>
  <si>
    <t>7.01.01</t>
  </si>
  <si>
    <t>Transferencias  de capital al Gobierno Central</t>
  </si>
  <si>
    <t>7.01.02</t>
  </si>
  <si>
    <t>Transferencias de capital  a Órganos Desconcentrados</t>
  </si>
  <si>
    <t>7.01.03</t>
  </si>
  <si>
    <t>Transferencias de capital a Instituciones Descentralizadas no Empresariales</t>
  </si>
  <si>
    <t>7.01.04</t>
  </si>
  <si>
    <t>Transferencias de capital a Gobiernos Locales</t>
  </si>
  <si>
    <t>7.01.05</t>
  </si>
  <si>
    <t>Transferencias de capital a Empresas Públicas no Financieras</t>
  </si>
  <si>
    <t>7.01.06</t>
  </si>
  <si>
    <t>Transferencias de capital a Instituciones Públicas Financieras</t>
  </si>
  <si>
    <t>7.01.07</t>
  </si>
  <si>
    <t xml:space="preserve">Fondos en fideicomiso para gasto de capital </t>
  </si>
  <si>
    <t>7.02</t>
  </si>
  <si>
    <t>TRANSFERENCIAS DE CAPITAL A PERSONAS</t>
  </si>
  <si>
    <t>7.02.01</t>
  </si>
  <si>
    <t>Transferencias de capital a personas</t>
  </si>
  <si>
    <t>7.03</t>
  </si>
  <si>
    <t>TRANSF DE CAPITAL ENTIDADES PRIVADAS SIN FINES DE LUCRO</t>
  </si>
  <si>
    <t>7.03.01</t>
  </si>
  <si>
    <t>Transferencias de capital a asociaciones</t>
  </si>
  <si>
    <t>7.03.02</t>
  </si>
  <si>
    <t xml:space="preserve">Transferencias de capital a fundaciones   </t>
  </si>
  <si>
    <t>7.03.03</t>
  </si>
  <si>
    <t>Transferencias de capital a cooperativas</t>
  </si>
  <si>
    <t>7.03.99</t>
  </si>
  <si>
    <t>Transferencias de capital a otras entidades privadas sin fines de lucro</t>
  </si>
  <si>
    <t>7.04</t>
  </si>
  <si>
    <t>TRANSFERENCIAS DE CAPITAL A EMPRESAS PRIVADAS</t>
  </si>
  <si>
    <t>7.04.01</t>
  </si>
  <si>
    <t>Transferencias de capital a empresas privadas</t>
  </si>
  <si>
    <t>7.05</t>
  </si>
  <si>
    <t>TRANSFERENCIAS DE CAPITAL AL SECTOR EXTERNO</t>
  </si>
  <si>
    <t>7.05.01</t>
  </si>
  <si>
    <t>Transferencias de capital  a organismos internacionales</t>
  </si>
  <si>
    <t>7.05.02</t>
  </si>
  <si>
    <t>Otras transferencias de capital al sector externo</t>
  </si>
  <si>
    <t xml:space="preserve">AMORTIZACION </t>
  </si>
  <si>
    <t>8.01</t>
  </si>
  <si>
    <t>AMORTIZACIÓN DE TÍTULOS VALORES</t>
  </si>
  <si>
    <t>8.01.01</t>
  </si>
  <si>
    <t>Amortización de títulos valores internos de corto plazo</t>
  </si>
  <si>
    <t>8.01.02</t>
  </si>
  <si>
    <t>Amortización de títulos valores internos de largo plazo</t>
  </si>
  <si>
    <t>8.01.03</t>
  </si>
  <si>
    <t>Amortización de títulos valores del sector externo de corto plazo</t>
  </si>
  <si>
    <t>8.01.04</t>
  </si>
  <si>
    <t>Amortización de títulos valores del sector externo de largo plazo</t>
  </si>
  <si>
    <t>8.02</t>
  </si>
  <si>
    <t>AMORTIZACIÓN DE PRÉSTAMOS</t>
  </si>
  <si>
    <t>8.02.01</t>
  </si>
  <si>
    <t>Amortización de préstamos del  Gobierno Central</t>
  </si>
  <si>
    <t>8.02.02</t>
  </si>
  <si>
    <t>Amortización de préstamos de Órganos Desconcentrados</t>
  </si>
  <si>
    <t>8.02.03</t>
  </si>
  <si>
    <t>Amortización de préstamos de Instituciones Descentralizadas no Empresariales</t>
  </si>
  <si>
    <t>8.02.04</t>
  </si>
  <si>
    <t>Amortización de préstamos de  Gobiernos Locales</t>
  </si>
  <si>
    <t>8.02.05</t>
  </si>
  <si>
    <t>Amortización de préstamos de Empresas Públicas no Financieras</t>
  </si>
  <si>
    <t>8.02.06</t>
  </si>
  <si>
    <t xml:space="preserve">Amortización de préstamos de Instituciones Públicas Financieras </t>
  </si>
  <si>
    <t>8.02.07</t>
  </si>
  <si>
    <t>Amortización de préstamos del Sector Privado</t>
  </si>
  <si>
    <t>8.02.08</t>
  </si>
  <si>
    <t>Amortización de préstamos de Sector Externo</t>
  </si>
  <si>
    <t>CUENTAS ESPECIALES</t>
  </si>
  <si>
    <t>9.01</t>
  </si>
  <si>
    <t>CUENTAS ESPECIALES DIVERSAS</t>
  </si>
  <si>
    <t>9.01.01</t>
  </si>
  <si>
    <t>Gastos confidenciales</t>
  </si>
  <si>
    <t>9.02</t>
  </si>
  <si>
    <t>SUMAS SIN ASIGNACIÓN PRESUPUESTARIA</t>
  </si>
  <si>
    <t>9.02.01</t>
  </si>
  <si>
    <t>Sumas libres sin asignación presupuestaria</t>
  </si>
  <si>
    <t>9.02.02</t>
  </si>
  <si>
    <t>Sumas con destino específico sin asignación presupuestaria</t>
  </si>
  <si>
    <t>TOTAL SALARIOS Y PARTIDAS ASOC A REMUNERACIONES</t>
  </si>
  <si>
    <t>OTROS GASTO VARIOS</t>
  </si>
  <si>
    <t>TOTAL GASTO CORRIENTE</t>
  </si>
  <si>
    <t>TOTAL GASTO DE CAPITAL</t>
  </si>
  <si>
    <t>TOTAL SUBPROGRAMA 751/02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</si>
</sst>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justify" vertical="top" wrapText="1"/>
    </xf>
    <xf numFmtId="0" fontId="1" fillId="0" borderId="0" xfId="1"/>
    <xf numFmtId="0" fontId="4" fillId="0" borderId="0" xfId="1" applyFont="1"/>
    <xf numFmtId="3" fontId="1" fillId="0" borderId="0" xfId="1" applyNumberFormat="1" applyAlignment="1">
      <alignment horizontal="justify" vertical="top" wrapText="1"/>
    </xf>
    <xf numFmtId="0" fontId="5" fillId="2" borderId="1" xfId="1" applyFont="1" applyFill="1" applyBorder="1" applyAlignment="1">
      <alignment vertical="top"/>
    </xf>
    <xf numFmtId="3" fontId="5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justify" vertical="top"/>
    </xf>
    <xf numFmtId="3" fontId="4" fillId="2" borderId="1" xfId="1" applyNumberFormat="1" applyFont="1" applyFill="1" applyBorder="1" applyAlignment="1">
      <alignment vertical="top"/>
    </xf>
    <xf numFmtId="0" fontId="5" fillId="2" borderId="0" xfId="1" applyFont="1" applyFill="1" applyAlignment="1">
      <alignment horizontal="justify" vertical="top"/>
    </xf>
    <xf numFmtId="3" fontId="5" fillId="2" borderId="0" xfId="1" applyNumberFormat="1" applyFont="1" applyFill="1" applyAlignment="1">
      <alignment vertical="top"/>
    </xf>
    <xf numFmtId="164" fontId="5" fillId="2" borderId="0" xfId="1" applyNumberFormat="1" applyFont="1" applyFill="1" applyAlignment="1">
      <alignment horizontal="left" vertical="top"/>
    </xf>
    <xf numFmtId="0" fontId="1" fillId="0" borderId="0" xfId="1" applyAlignment="1">
      <alignment vertical="top"/>
    </xf>
    <xf numFmtId="0" fontId="1" fillId="0" borderId="1" xfId="1" applyBorder="1" applyAlignment="1">
      <alignment vertical="top"/>
    </xf>
    <xf numFmtId="0" fontId="5" fillId="2" borderId="3" xfId="1" applyFont="1" applyFill="1" applyBorder="1" applyAlignment="1">
      <alignment horizontal="center" vertical="top"/>
    </xf>
    <xf numFmtId="0" fontId="6" fillId="0" borderId="4" xfId="1" applyFont="1" applyBorder="1" applyAlignment="1">
      <alignment vertical="top"/>
    </xf>
    <xf numFmtId="0" fontId="5" fillId="2" borderId="0" xfId="1" applyFont="1" applyFill="1" applyAlignment="1">
      <alignment vertical="top"/>
    </xf>
    <xf numFmtId="0" fontId="6" fillId="2" borderId="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3" fontId="1" fillId="0" borderId="0" xfId="1" applyNumberFormat="1"/>
    <xf numFmtId="3" fontId="6" fillId="2" borderId="10" xfId="1" applyNumberFormat="1" applyFont="1" applyFill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vertical="top"/>
    </xf>
    <xf numFmtId="3" fontId="8" fillId="0" borderId="1" xfId="2" applyNumberFormat="1" applyFont="1" applyBorder="1" applyAlignment="1">
      <alignment horizontal="right" vertical="top"/>
    </xf>
    <xf numFmtId="0" fontId="1" fillId="0" borderId="1" xfId="1" applyBorder="1" applyAlignment="1">
      <alignment horizontal="right" vertical="top"/>
    </xf>
    <xf numFmtId="3" fontId="1" fillId="0" borderId="1" xfId="1" applyNumberFormat="1" applyBorder="1"/>
    <xf numFmtId="3" fontId="1" fillId="0" borderId="1" xfId="2" applyNumberFormat="1" applyFont="1" applyBorder="1" applyAlignment="1">
      <alignment horizontal="right" vertical="top"/>
    </xf>
    <xf numFmtId="0" fontId="1" fillId="2" borderId="1" xfId="1" applyFill="1" applyBorder="1" applyAlignment="1">
      <alignment horizontal="right" vertical="top"/>
    </xf>
    <xf numFmtId="3" fontId="1" fillId="0" borderId="1" xfId="1" applyNumberFormat="1" applyBorder="1" applyAlignment="1">
      <alignment vertical="top"/>
    </xf>
    <xf numFmtId="0" fontId="1" fillId="0" borderId="1" xfId="1" applyBorder="1" applyAlignment="1">
      <alignment horizontal="justify" vertical="top"/>
    </xf>
    <xf numFmtId="0" fontId="9" fillId="2" borderId="1" xfId="1" applyFont="1" applyFill="1" applyBorder="1" applyAlignment="1">
      <alignment vertical="top"/>
    </xf>
    <xf numFmtId="3" fontId="8" fillId="0" borderId="4" xfId="2" applyNumberFormat="1" applyFont="1" applyBorder="1" applyAlignment="1">
      <alignment horizontal="right" vertical="top"/>
    </xf>
    <xf numFmtId="3" fontId="1" fillId="0" borderId="4" xfId="2" applyNumberFormat="1" applyFont="1" applyBorder="1" applyAlignment="1">
      <alignment horizontal="right" vertical="top"/>
    </xf>
    <xf numFmtId="3" fontId="4" fillId="0" borderId="4" xfId="2" applyNumberFormat="1" applyFont="1" applyBorder="1" applyAlignment="1">
      <alignment horizontal="right"/>
    </xf>
    <xf numFmtId="0" fontId="1" fillId="2" borderId="1" xfId="1" applyFill="1" applyBorder="1" applyAlignment="1">
      <alignment vertical="top"/>
    </xf>
    <xf numFmtId="3" fontId="1" fillId="2" borderId="4" xfId="2" applyNumberFormat="1" applyFont="1" applyFill="1" applyBorder="1" applyAlignment="1">
      <alignment horizontal="right" vertical="top"/>
    </xf>
    <xf numFmtId="3" fontId="10" fillId="0" borderId="0" xfId="2" applyNumberFormat="1" applyFont="1" applyBorder="1" applyAlignment="1">
      <alignment horizontal="right" vertical="top"/>
    </xf>
    <xf numFmtId="0" fontId="8" fillId="2" borderId="1" xfId="1" applyFont="1" applyFill="1" applyBorder="1" applyAlignment="1">
      <alignment horizontal="right" vertical="top"/>
    </xf>
    <xf numFmtId="3" fontId="8" fillId="2" borderId="1" xfId="2" applyNumberFormat="1" applyFont="1" applyFill="1" applyBorder="1" applyAlignment="1">
      <alignment horizontal="right" vertical="top"/>
    </xf>
    <xf numFmtId="3" fontId="1" fillId="0" borderId="11" xfId="2" applyNumberFormat="1" applyFont="1" applyFill="1" applyBorder="1" applyAlignment="1">
      <alignment horizontal="right" vertical="top"/>
    </xf>
    <xf numFmtId="3" fontId="10" fillId="0" borderId="1" xfId="2" applyNumberFormat="1" applyFont="1" applyBorder="1" applyAlignment="1">
      <alignment horizontal="right" vertical="top"/>
    </xf>
    <xf numFmtId="3" fontId="11" fillId="0" borderId="1" xfId="2" applyNumberFormat="1" applyFont="1" applyBorder="1" applyAlignment="1">
      <alignment horizontal="right" vertical="top"/>
    </xf>
    <xf numFmtId="3" fontId="11" fillId="0" borderId="4" xfId="2" applyNumberFormat="1" applyFont="1" applyBorder="1" applyAlignment="1">
      <alignment horizontal="right" vertical="top"/>
    </xf>
    <xf numFmtId="3" fontId="13" fillId="0" borderId="1" xfId="2" applyNumberFormat="1" applyFont="1" applyBorder="1" applyAlignment="1">
      <alignment vertical="top"/>
    </xf>
    <xf numFmtId="3" fontId="1" fillId="0" borderId="0" xfId="2" applyNumberFormat="1" applyFont="1" applyBorder="1" applyAlignment="1">
      <alignment horizontal="right" vertical="top"/>
    </xf>
    <xf numFmtId="0" fontId="8" fillId="0" borderId="1" xfId="1" applyFont="1" applyBorder="1" applyAlignment="1">
      <alignment vertical="top"/>
    </xf>
    <xf numFmtId="3" fontId="13" fillId="0" borderId="1" xfId="1" applyNumberFormat="1" applyFont="1" applyBorder="1" applyAlignment="1">
      <alignment horizontal="right" vertical="top"/>
    </xf>
    <xf numFmtId="3" fontId="10" fillId="0" borderId="1" xfId="1" applyNumberFormat="1" applyFont="1" applyBorder="1" applyAlignment="1">
      <alignment horizontal="right" vertical="top"/>
    </xf>
    <xf numFmtId="3" fontId="13" fillId="0" borderId="1" xfId="2" applyNumberFormat="1" applyFont="1" applyBorder="1" applyAlignment="1">
      <alignment horizontal="right" vertical="top"/>
    </xf>
    <xf numFmtId="43" fontId="0" fillId="0" borderId="0" xfId="3" applyFont="1"/>
    <xf numFmtId="0" fontId="1" fillId="3" borderId="1" xfId="1" applyFill="1" applyBorder="1" applyAlignment="1">
      <alignment horizontal="right" vertical="top"/>
    </xf>
    <xf numFmtId="0" fontId="1" fillId="3" borderId="1" xfId="1" applyFill="1" applyBorder="1" applyAlignment="1">
      <alignment horizontal="justify" vertical="top" wrapText="1"/>
    </xf>
    <xf numFmtId="3" fontId="11" fillId="3" borderId="1" xfId="2" applyNumberFormat="1" applyFont="1" applyFill="1" applyBorder="1" applyAlignment="1">
      <alignment horizontal="right" vertical="top"/>
    </xf>
    <xf numFmtId="0" fontId="1" fillId="4" borderId="1" xfId="1" applyFill="1" applyBorder="1" applyAlignment="1">
      <alignment horizontal="right" vertical="top"/>
    </xf>
    <xf numFmtId="0" fontId="1" fillId="0" borderId="1" xfId="1" applyBorder="1" applyAlignment="1">
      <alignment vertical="top" wrapText="1"/>
    </xf>
    <xf numFmtId="3" fontId="1" fillId="0" borderId="1" xfId="1" applyNumberFormat="1" applyBorder="1" applyAlignment="1">
      <alignment horizontal="right" vertical="top"/>
    </xf>
    <xf numFmtId="3" fontId="8" fillId="0" borderId="1" xfId="1" applyNumberFormat="1" applyFont="1" applyBorder="1" applyAlignment="1">
      <alignment horizontal="right" vertical="top"/>
    </xf>
    <xf numFmtId="0" fontId="8" fillId="3" borderId="1" xfId="1" applyFont="1" applyFill="1" applyBorder="1" applyAlignment="1">
      <alignment horizontal="right" vertical="top"/>
    </xf>
    <xf numFmtId="0" fontId="9" fillId="3" borderId="1" xfId="1" applyFont="1" applyFill="1" applyBorder="1" applyAlignment="1">
      <alignment vertical="top"/>
    </xf>
    <xf numFmtId="3" fontId="8" fillId="3" borderId="1" xfId="1" applyNumberFormat="1" applyFont="1" applyFill="1" applyBorder="1" applyAlignment="1">
      <alignment horizontal="right" vertical="top"/>
    </xf>
    <xf numFmtId="0" fontId="8" fillId="3" borderId="1" xfId="1" applyFont="1" applyFill="1" applyBorder="1" applyAlignment="1">
      <alignment vertical="top"/>
    </xf>
    <xf numFmtId="3" fontId="8" fillId="3" borderId="1" xfId="2" applyNumberFormat="1" applyFont="1" applyFill="1" applyBorder="1" applyAlignment="1">
      <alignment horizontal="right" vertical="top"/>
    </xf>
    <xf numFmtId="0" fontId="1" fillId="3" borderId="1" xfId="1" applyFill="1" applyBorder="1" applyAlignment="1">
      <alignment vertical="top"/>
    </xf>
    <xf numFmtId="3" fontId="1" fillId="3" borderId="1" xfId="1" applyNumberFormat="1" applyFill="1" applyBorder="1" applyAlignment="1">
      <alignment horizontal="right" vertical="top"/>
    </xf>
    <xf numFmtId="3" fontId="1" fillId="0" borderId="0" xfId="1" applyNumberFormat="1" applyAlignment="1">
      <alignment horizontal="right" vertical="top"/>
    </xf>
    <xf numFmtId="0" fontId="1" fillId="0" borderId="0" xfId="1" applyAlignment="1">
      <alignment horizontal="right" vertical="top"/>
    </xf>
    <xf numFmtId="0" fontId="1" fillId="0" borderId="0" xfId="1" applyAlignment="1">
      <alignment horizontal="center"/>
    </xf>
    <xf numFmtId="0" fontId="1" fillId="5" borderId="1" xfId="1" applyFill="1" applyBorder="1" applyAlignment="1">
      <alignment vertical="top"/>
    </xf>
    <xf numFmtId="3" fontId="1" fillId="5" borderId="1" xfId="1" applyNumberFormat="1" applyFill="1" applyBorder="1" applyAlignment="1">
      <alignment vertical="top"/>
    </xf>
    <xf numFmtId="0" fontId="6" fillId="5" borderId="1" xfId="1" applyFont="1" applyFill="1" applyBorder="1" applyAlignment="1">
      <alignment vertical="top"/>
    </xf>
    <xf numFmtId="3" fontId="6" fillId="5" borderId="1" xfId="1" applyNumberFormat="1" applyFont="1" applyFill="1" applyBorder="1" applyAlignment="1">
      <alignment vertical="top"/>
    </xf>
    <xf numFmtId="43" fontId="1" fillId="0" borderId="0" xfId="1" applyNumberFormat="1" applyAlignment="1">
      <alignment horizontal="center"/>
    </xf>
    <xf numFmtId="0" fontId="1" fillId="0" borderId="0" xfId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" fillId="0" borderId="2" xfId="1" applyBorder="1" applyAlignment="1">
      <alignment horizontal="justify" vertical="top" wrapText="1"/>
    </xf>
    <xf numFmtId="0" fontId="5" fillId="2" borderId="0" xfId="1" applyFont="1" applyFill="1" applyAlignment="1">
      <alignment horizontal="justify" vertical="top"/>
    </xf>
    <xf numFmtId="0" fontId="1" fillId="0" borderId="0" xfId="1" applyAlignment="1">
      <alignment vertical="top"/>
    </xf>
    <xf numFmtId="0" fontId="4" fillId="2" borderId="1" xfId="1" applyFont="1" applyFill="1" applyBorder="1" applyAlignment="1">
      <alignment horizontal="justify" vertical="top"/>
    </xf>
    <xf numFmtId="0" fontId="1" fillId="0" borderId="1" xfId="1" applyBorder="1" applyAlignment="1">
      <alignment vertical="top"/>
    </xf>
    <xf numFmtId="0" fontId="6" fillId="2" borderId="5" xfId="1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</cellXfs>
  <cellStyles count="4">
    <cellStyle name="Millares 2" xfId="2" xr:uid="{1FE6A000-E95A-41C0-B349-0EA06B96450A}"/>
    <cellStyle name="Millares 3" xfId="3" xr:uid="{60B60F59-B865-4C86-8E7D-906C3E23C9AA}"/>
    <cellStyle name="Normal" xfId="0" builtinId="0"/>
    <cellStyle name="Normal 2 2" xfId="1" xr:uid="{71934DDE-39B4-46DB-A9AA-E9CFBDF4D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AADB014-196B-453C-B46E-9A552D927930}"/>
            </a:ext>
          </a:extLst>
        </xdr:cNvPr>
        <xdr:cNvSpPr txBox="1">
          <a:spLocks noChangeArrowheads="1"/>
        </xdr:cNvSpPr>
      </xdr:nvSpPr>
      <xdr:spPr bwMode="auto">
        <a:xfrm>
          <a:off x="47625" y="5286375"/>
          <a:ext cx="388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C714-763B-4692-B36F-B0123A8CBB9A}">
  <dimension ref="A1:J315"/>
  <sheetViews>
    <sheetView tabSelected="1" zoomScale="110" zoomScaleNormal="110" zoomScaleSheetLayoutView="110" workbookViewId="0">
      <selection activeCell="Q127" sqref="Q127"/>
    </sheetView>
  </sheetViews>
  <sheetFormatPr baseColWidth="10" defaultColWidth="11.44140625" defaultRowHeight="13.2" x14ac:dyDescent="0.25"/>
  <cols>
    <col min="1" max="1" width="15.44140625" style="4" customWidth="1"/>
    <col min="2" max="2" width="43.5546875" style="4" customWidth="1"/>
    <col min="3" max="3" width="17.5546875" style="4" bestFit="1" customWidth="1"/>
    <col min="4" max="5" width="15.44140625" style="4" customWidth="1"/>
    <col min="6" max="6" width="17.5546875" style="4" bestFit="1" customWidth="1"/>
    <col min="7" max="7" width="7" style="3" customWidth="1"/>
    <col min="8" max="8" width="15.109375" style="4" bestFit="1" customWidth="1"/>
    <col min="9" max="9" width="16.33203125" style="4" customWidth="1"/>
    <col min="10" max="10" width="15.5546875" style="4" customWidth="1"/>
    <col min="11" max="16384" width="11.44140625" style="4"/>
  </cols>
  <sheetData>
    <row r="1" spans="1:10" ht="21" x14ac:dyDescent="0.4">
      <c r="A1" s="1" t="s">
        <v>0</v>
      </c>
      <c r="B1" s="2"/>
      <c r="C1" s="2"/>
      <c r="D1" s="2"/>
      <c r="E1" s="2"/>
      <c r="F1" s="2"/>
    </row>
    <row r="2" spans="1:10" ht="21" x14ac:dyDescent="0.4">
      <c r="A2" s="1" t="s">
        <v>1</v>
      </c>
      <c r="B2" s="5"/>
      <c r="C2" s="5"/>
      <c r="D2" s="5"/>
      <c r="E2" s="5"/>
      <c r="F2" s="5"/>
    </row>
    <row r="3" spans="1:10" ht="13.5" customHeight="1" x14ac:dyDescent="0.4">
      <c r="A3" s="1"/>
      <c r="B3" s="5"/>
      <c r="C3" s="5"/>
      <c r="D3" s="5"/>
      <c r="E3" s="5"/>
      <c r="F3" s="5"/>
    </row>
    <row r="4" spans="1:10" ht="18" customHeight="1" x14ac:dyDescent="0.25">
      <c r="A4" s="7" t="s">
        <v>2</v>
      </c>
      <c r="B4" s="8">
        <f>SUM(B5:B6)</f>
        <v>3619463091</v>
      </c>
      <c r="C4" s="78" t="s">
        <v>3</v>
      </c>
      <c r="D4" s="79"/>
      <c r="E4" s="79"/>
      <c r="F4" s="79"/>
    </row>
    <row r="5" spans="1:10" ht="23.4" x14ac:dyDescent="0.25">
      <c r="A5" s="9" t="s">
        <v>4</v>
      </c>
      <c r="B5" s="10">
        <v>3530400171</v>
      </c>
      <c r="C5" s="80"/>
      <c r="D5" s="79"/>
      <c r="E5" s="79"/>
      <c r="F5" s="79"/>
    </row>
    <row r="6" spans="1:10" ht="18.75" customHeight="1" x14ac:dyDescent="0.25">
      <c r="A6" s="9" t="s">
        <v>5</v>
      </c>
      <c r="B6" s="10">
        <f>77851920+11211000</f>
        <v>89062920</v>
      </c>
      <c r="C6" s="80"/>
      <c r="D6" s="79"/>
      <c r="E6" s="79"/>
      <c r="F6" s="79"/>
    </row>
    <row r="7" spans="1:10" x14ac:dyDescent="0.25">
      <c r="A7" s="11"/>
      <c r="B7" s="12"/>
      <c r="C7" s="12"/>
      <c r="D7" s="12"/>
      <c r="E7" s="12"/>
      <c r="F7" s="13"/>
    </row>
    <row r="8" spans="1:10" ht="12.75" customHeight="1" x14ac:dyDescent="0.25">
      <c r="A8" s="81" t="s">
        <v>6</v>
      </c>
      <c r="B8" s="82"/>
      <c r="C8" s="12"/>
      <c r="D8" s="12"/>
      <c r="E8" s="12"/>
      <c r="F8" s="13"/>
    </row>
    <row r="9" spans="1:10" ht="15" customHeight="1" x14ac:dyDescent="0.25">
      <c r="A9" s="83" t="s">
        <v>7</v>
      </c>
      <c r="B9" s="84"/>
      <c r="C9" s="10">
        <f>3530400171+89062920-24600000-23171480</f>
        <v>3571691611</v>
      </c>
      <c r="D9" s="12"/>
      <c r="E9" s="12"/>
      <c r="F9" s="13"/>
    </row>
    <row r="10" spans="1:10" ht="18" customHeight="1" x14ac:dyDescent="0.25">
      <c r="A10" s="83" t="s">
        <v>8</v>
      </c>
      <c r="B10" s="84"/>
      <c r="C10" s="10">
        <v>24600000</v>
      </c>
      <c r="D10" s="12"/>
      <c r="E10" s="12"/>
      <c r="F10" s="13"/>
    </row>
    <row r="11" spans="1:10" ht="14.25" customHeight="1" x14ac:dyDescent="0.25">
      <c r="A11" s="83" t="s">
        <v>9</v>
      </c>
      <c r="B11" s="84"/>
      <c r="C11" s="10">
        <v>23171480</v>
      </c>
      <c r="D11" s="12"/>
      <c r="E11" s="12"/>
      <c r="F11" s="13"/>
    </row>
    <row r="12" spans="1:10" x14ac:dyDescent="0.25">
      <c r="A12" s="16" t="s">
        <v>10</v>
      </c>
      <c r="B12" s="17"/>
      <c r="C12" s="8">
        <f>SUM(C9:C11)</f>
        <v>3619463091</v>
      </c>
      <c r="D12" s="12"/>
      <c r="E12" s="12"/>
      <c r="F12" s="13"/>
    </row>
    <row r="13" spans="1:10" ht="22.5" customHeight="1" x14ac:dyDescent="0.25">
      <c r="A13" s="18"/>
      <c r="B13" s="12"/>
      <c r="C13" s="12"/>
      <c r="D13" s="12"/>
      <c r="E13" s="12"/>
      <c r="F13" s="13"/>
    </row>
    <row r="14" spans="1:10" ht="29.25" customHeight="1" x14ac:dyDescent="0.25">
      <c r="A14" s="85" t="s">
        <v>11</v>
      </c>
      <c r="B14" s="86"/>
      <c r="C14" s="89" t="s">
        <v>12</v>
      </c>
      <c r="D14" s="90"/>
      <c r="E14" s="90"/>
      <c r="F14" s="91"/>
      <c r="G14" s="20"/>
      <c r="H14" s="21"/>
      <c r="J14" s="21"/>
    </row>
    <row r="15" spans="1:10" ht="78.75" customHeight="1" x14ac:dyDescent="0.25">
      <c r="A15" s="87"/>
      <c r="B15" s="88"/>
      <c r="C15" s="19" t="s">
        <v>13</v>
      </c>
      <c r="D15" s="19" t="s">
        <v>14</v>
      </c>
      <c r="E15" s="19" t="s">
        <v>9</v>
      </c>
      <c r="F15" s="75" t="s">
        <v>10</v>
      </c>
      <c r="G15" s="20"/>
      <c r="H15" s="21"/>
      <c r="J15" s="21"/>
    </row>
    <row r="16" spans="1:10" ht="21.75" customHeight="1" x14ac:dyDescent="0.25">
      <c r="A16" s="76" t="s">
        <v>15</v>
      </c>
      <c r="B16" s="77"/>
      <c r="C16" s="22">
        <f>+C17+C48+C112+C195+C223</f>
        <v>3560571611</v>
      </c>
      <c r="D16" s="22">
        <f t="shared" ref="D16:E16" si="0">+D17+D48+D112+D195+D223</f>
        <v>24600000</v>
      </c>
      <c r="E16" s="22">
        <f t="shared" si="0"/>
        <v>23171480</v>
      </c>
      <c r="F16" s="22">
        <f>+F17+F48+F112+F195+F223</f>
        <v>3619463091</v>
      </c>
      <c r="G16" s="20"/>
      <c r="H16" s="21"/>
      <c r="J16" s="21"/>
    </row>
    <row r="17" spans="1:10" x14ac:dyDescent="0.25">
      <c r="A17" s="23">
        <v>0</v>
      </c>
      <c r="B17" s="24" t="s">
        <v>16</v>
      </c>
      <c r="C17" s="25">
        <f>+C18+C24+C30+C36+C39+C45</f>
        <v>2355262357</v>
      </c>
      <c r="D17" s="25">
        <f>+D18+D24+D30+D36+D39+D45</f>
        <v>0</v>
      </c>
      <c r="E17" s="25">
        <f>+E18+E24+E30+E36+E39+E45</f>
        <v>0</v>
      </c>
      <c r="F17" s="25">
        <f>+F18+F24+F30+F36+F39+F45</f>
        <v>2355262357</v>
      </c>
      <c r="H17" s="21"/>
      <c r="J17" s="21"/>
    </row>
    <row r="18" spans="1:10" x14ac:dyDescent="0.25">
      <c r="A18" s="23" t="s">
        <v>17</v>
      </c>
      <c r="B18" s="24" t="s">
        <v>18</v>
      </c>
      <c r="C18" s="25">
        <f>SUM(C19:C23)</f>
        <v>941497200</v>
      </c>
      <c r="D18" s="25">
        <f>SUM(D19:D23)</f>
        <v>0</v>
      </c>
      <c r="E18" s="25">
        <f>SUM(E19:E23)</f>
        <v>0</v>
      </c>
      <c r="F18" s="25">
        <f>SUM(F19:F23)</f>
        <v>941497200</v>
      </c>
    </row>
    <row r="19" spans="1:10" x14ac:dyDescent="0.25">
      <c r="A19" s="26" t="s">
        <v>19</v>
      </c>
      <c r="B19" s="15" t="s">
        <v>20</v>
      </c>
      <c r="C19" s="27">
        <v>858497200</v>
      </c>
      <c r="D19" s="27"/>
      <c r="E19" s="27"/>
      <c r="F19" s="27">
        <f>SUM(C19:E19)</f>
        <v>858497200</v>
      </c>
      <c r="J19" s="21"/>
    </row>
    <row r="20" spans="1:10" x14ac:dyDescent="0.25">
      <c r="A20" s="26" t="s">
        <v>21</v>
      </c>
      <c r="B20" s="15" t="s">
        <v>22</v>
      </c>
      <c r="C20" s="28">
        <v>73000000</v>
      </c>
      <c r="D20" s="28"/>
      <c r="E20" s="28"/>
      <c r="F20" s="27">
        <f t="shared" ref="F20:F25" si="1">SUM(C20:E20)</f>
        <v>73000000</v>
      </c>
      <c r="J20" s="21"/>
    </row>
    <row r="21" spans="1:10" hidden="1" x14ac:dyDescent="0.25">
      <c r="A21" s="26" t="s">
        <v>23</v>
      </c>
      <c r="B21" s="15" t="s">
        <v>24</v>
      </c>
      <c r="C21" s="28"/>
      <c r="D21" s="28"/>
      <c r="E21" s="28"/>
      <c r="F21" s="27">
        <f t="shared" si="1"/>
        <v>0</v>
      </c>
      <c r="H21" s="21"/>
      <c r="J21" s="21"/>
    </row>
    <row r="22" spans="1:10" hidden="1" x14ac:dyDescent="0.25">
      <c r="A22" s="26" t="s">
        <v>25</v>
      </c>
      <c r="B22" s="15" t="s">
        <v>26</v>
      </c>
      <c r="C22" s="28"/>
      <c r="D22" s="28"/>
      <c r="E22" s="28"/>
      <c r="F22" s="27">
        <f t="shared" si="1"/>
        <v>0</v>
      </c>
      <c r="H22" s="21"/>
      <c r="I22" s="21"/>
    </row>
    <row r="23" spans="1:10" x14ac:dyDescent="0.25">
      <c r="A23" s="29" t="s">
        <v>27</v>
      </c>
      <c r="B23" s="15" t="s">
        <v>28</v>
      </c>
      <c r="C23" s="28">
        <v>10000000</v>
      </c>
      <c r="D23" s="28"/>
      <c r="E23" s="28"/>
      <c r="F23" s="27">
        <f t="shared" si="1"/>
        <v>10000000</v>
      </c>
      <c r="H23" s="21"/>
      <c r="I23" s="21"/>
    </row>
    <row r="24" spans="1:10" x14ac:dyDescent="0.25">
      <c r="A24" s="23" t="s">
        <v>29</v>
      </c>
      <c r="B24" s="24" t="s">
        <v>30</v>
      </c>
      <c r="C24" s="25">
        <f>SUM(C25:C29)</f>
        <v>6000000</v>
      </c>
      <c r="D24" s="25">
        <f>SUM(D25:D29)</f>
        <v>0</v>
      </c>
      <c r="E24" s="25">
        <f>SUM(E25:E29)</f>
        <v>0</v>
      </c>
      <c r="F24" s="25">
        <f>SUM(F25:F29)</f>
        <v>6000000</v>
      </c>
      <c r="H24" s="21"/>
      <c r="I24" s="21"/>
    </row>
    <row r="25" spans="1:10" x14ac:dyDescent="0.25">
      <c r="A25" s="29" t="s">
        <v>31</v>
      </c>
      <c r="B25" s="15" t="s">
        <v>32</v>
      </c>
      <c r="C25" s="28">
        <v>6000000</v>
      </c>
      <c r="D25" s="28"/>
      <c r="E25" s="28"/>
      <c r="F25" s="27">
        <f t="shared" si="1"/>
        <v>6000000</v>
      </c>
      <c r="H25" s="21"/>
      <c r="I25" s="21"/>
    </row>
    <row r="26" spans="1:10" hidden="1" x14ac:dyDescent="0.25">
      <c r="A26" s="26" t="s">
        <v>33</v>
      </c>
      <c r="B26" s="15" t="s">
        <v>34</v>
      </c>
      <c r="C26" s="28">
        <v>0</v>
      </c>
      <c r="D26" s="28">
        <v>0</v>
      </c>
      <c r="E26" s="28">
        <v>0</v>
      </c>
      <c r="F26" s="28">
        <v>0</v>
      </c>
      <c r="H26" s="21"/>
    </row>
    <row r="27" spans="1:10" hidden="1" x14ac:dyDescent="0.25">
      <c r="A27" s="26" t="s">
        <v>35</v>
      </c>
      <c r="B27" s="15" t="s">
        <v>36</v>
      </c>
      <c r="C27" s="28">
        <v>0</v>
      </c>
      <c r="D27" s="28">
        <v>0</v>
      </c>
      <c r="E27" s="28">
        <v>0</v>
      </c>
      <c r="F27" s="28">
        <v>0</v>
      </c>
      <c r="I27" s="21"/>
    </row>
    <row r="28" spans="1:10" hidden="1" x14ac:dyDescent="0.25">
      <c r="A28" s="26" t="s">
        <v>37</v>
      </c>
      <c r="B28" s="15" t="s">
        <v>38</v>
      </c>
      <c r="C28" s="28">
        <v>0</v>
      </c>
      <c r="D28" s="28">
        <v>0</v>
      </c>
      <c r="E28" s="28">
        <v>0</v>
      </c>
      <c r="F28" s="28">
        <v>0</v>
      </c>
    </row>
    <row r="29" spans="1:10" hidden="1" x14ac:dyDescent="0.25">
      <c r="A29" s="26" t="s">
        <v>39</v>
      </c>
      <c r="B29" s="15" t="s">
        <v>40</v>
      </c>
      <c r="C29" s="28">
        <v>0</v>
      </c>
      <c r="D29" s="28">
        <v>0</v>
      </c>
      <c r="E29" s="28">
        <v>0</v>
      </c>
      <c r="F29" s="28">
        <v>0</v>
      </c>
    </row>
    <row r="30" spans="1:10" x14ac:dyDescent="0.25">
      <c r="A30" s="23" t="s">
        <v>41</v>
      </c>
      <c r="B30" s="24" t="s">
        <v>42</v>
      </c>
      <c r="C30" s="25">
        <f>SUM(C31:C35)</f>
        <v>995919336</v>
      </c>
      <c r="D30" s="25">
        <f>SUM(D31:D35)</f>
        <v>0</v>
      </c>
      <c r="E30" s="25">
        <f>SUM(E31:E35)</f>
        <v>0</v>
      </c>
      <c r="F30" s="25">
        <f>SUM(F31:F35)</f>
        <v>995919336</v>
      </c>
    </row>
    <row r="31" spans="1:10" x14ac:dyDescent="0.25">
      <c r="A31" s="26" t="s">
        <v>43</v>
      </c>
      <c r="B31" s="15" t="s">
        <v>44</v>
      </c>
      <c r="C31" s="28">
        <v>320000000</v>
      </c>
      <c r="D31" s="28"/>
      <c r="E31" s="28"/>
      <c r="F31" s="27">
        <f t="shared" ref="F31:F43" si="2">SUM(C31:E31)</f>
        <v>320000000</v>
      </c>
    </row>
    <row r="32" spans="1:10" x14ac:dyDescent="0.25">
      <c r="A32" s="26" t="s">
        <v>45</v>
      </c>
      <c r="B32" s="15" t="s">
        <v>46</v>
      </c>
      <c r="C32" s="28">
        <v>321612090</v>
      </c>
      <c r="D32" s="28"/>
      <c r="E32" s="28"/>
      <c r="F32" s="27">
        <f t="shared" si="2"/>
        <v>321612090</v>
      </c>
    </row>
    <row r="33" spans="1:9" x14ac:dyDescent="0.25">
      <c r="A33" s="26" t="s">
        <v>47</v>
      </c>
      <c r="B33" s="15" t="s">
        <v>48</v>
      </c>
      <c r="C33" s="28">
        <v>144505405</v>
      </c>
      <c r="D33" s="28"/>
      <c r="E33" s="28"/>
      <c r="F33" s="27">
        <f t="shared" si="2"/>
        <v>144505405</v>
      </c>
    </row>
    <row r="34" spans="1:9" x14ac:dyDescent="0.25">
      <c r="A34" s="26" t="s">
        <v>49</v>
      </c>
      <c r="B34" s="15" t="s">
        <v>50</v>
      </c>
      <c r="C34" s="28">
        <v>109201841</v>
      </c>
      <c r="D34" s="28"/>
      <c r="E34" s="28"/>
      <c r="F34" s="27">
        <f t="shared" si="2"/>
        <v>109201841</v>
      </c>
    </row>
    <row r="35" spans="1:9" x14ac:dyDescent="0.25">
      <c r="A35" s="26" t="s">
        <v>51</v>
      </c>
      <c r="B35" s="15" t="s">
        <v>52</v>
      </c>
      <c r="C35" s="28">
        <v>100600000</v>
      </c>
      <c r="D35" s="28"/>
      <c r="E35" s="28"/>
      <c r="F35" s="27">
        <f t="shared" si="2"/>
        <v>100600000</v>
      </c>
    </row>
    <row r="36" spans="1:9" x14ac:dyDescent="0.25">
      <c r="A36" s="23" t="s">
        <v>53</v>
      </c>
      <c r="B36" s="24" t="s">
        <v>54</v>
      </c>
      <c r="C36" s="25">
        <f>SUM(C37:C38)</f>
        <v>175393836</v>
      </c>
      <c r="D36" s="25">
        <f>SUM(D37:D38)</f>
        <v>0</v>
      </c>
      <c r="E36" s="25">
        <f>SUM(E37:E38)</f>
        <v>0</v>
      </c>
      <c r="F36" s="25">
        <f>SUM(F37:F38)</f>
        <v>175393836</v>
      </c>
      <c r="H36" s="21" t="s">
        <v>55</v>
      </c>
    </row>
    <row r="37" spans="1:9" ht="14.25" customHeight="1" x14ac:dyDescent="0.25">
      <c r="A37" s="26" t="s">
        <v>56</v>
      </c>
      <c r="B37" s="15" t="s">
        <v>57</v>
      </c>
      <c r="C37" s="28">
        <v>166399280</v>
      </c>
      <c r="D37" s="28"/>
      <c r="E37" s="28"/>
      <c r="F37" s="27">
        <f t="shared" si="2"/>
        <v>166399280</v>
      </c>
      <c r="H37" s="21" t="s">
        <v>55</v>
      </c>
      <c r="I37" s="21" t="s">
        <v>55</v>
      </c>
    </row>
    <row r="38" spans="1:9" x14ac:dyDescent="0.25">
      <c r="A38" s="26" t="s">
        <v>58</v>
      </c>
      <c r="B38" s="15" t="s">
        <v>59</v>
      </c>
      <c r="C38" s="28">
        <v>8994556</v>
      </c>
      <c r="D38" s="28"/>
      <c r="E38" s="28"/>
      <c r="F38" s="27">
        <f t="shared" si="2"/>
        <v>8994556</v>
      </c>
      <c r="H38" s="21" t="s">
        <v>55</v>
      </c>
    </row>
    <row r="39" spans="1:9" x14ac:dyDescent="0.25">
      <c r="A39" s="23" t="s">
        <v>60</v>
      </c>
      <c r="B39" s="24" t="s">
        <v>61</v>
      </c>
      <c r="C39" s="25">
        <f>SUM(C40:C43)</f>
        <v>236451985</v>
      </c>
      <c r="D39" s="25">
        <f>SUM(D40:D43)</f>
        <v>0</v>
      </c>
      <c r="E39" s="25">
        <f>SUM(E40:E43)</f>
        <v>0</v>
      </c>
      <c r="F39" s="25">
        <f>SUM(F40:F43)</f>
        <v>236451985</v>
      </c>
      <c r="H39" s="4" t="s">
        <v>55</v>
      </c>
    </row>
    <row r="40" spans="1:9" x14ac:dyDescent="0.25">
      <c r="A40" s="26" t="s">
        <v>62</v>
      </c>
      <c r="B40" s="15" t="s">
        <v>63</v>
      </c>
      <c r="C40" s="28">
        <v>97500984</v>
      </c>
      <c r="D40" s="28"/>
      <c r="E40" s="28"/>
      <c r="F40" s="30">
        <f t="shared" si="2"/>
        <v>97500984</v>
      </c>
      <c r="H40" s="4" t="s">
        <v>55</v>
      </c>
    </row>
    <row r="41" spans="1:9" x14ac:dyDescent="0.25">
      <c r="A41" s="26" t="s">
        <v>64</v>
      </c>
      <c r="B41" s="15" t="s">
        <v>65</v>
      </c>
      <c r="C41" s="28">
        <v>53967334</v>
      </c>
      <c r="D41" s="28"/>
      <c r="E41" s="28"/>
      <c r="F41" s="30">
        <f t="shared" si="2"/>
        <v>53967334</v>
      </c>
      <c r="H41" s="4" t="s">
        <v>55</v>
      </c>
    </row>
    <row r="42" spans="1:9" ht="19.5" customHeight="1" x14ac:dyDescent="0.25">
      <c r="A42" s="26" t="s">
        <v>66</v>
      </c>
      <c r="B42" s="31" t="s">
        <v>67</v>
      </c>
      <c r="C42" s="28">
        <v>26983667</v>
      </c>
      <c r="D42" s="28"/>
      <c r="E42" s="28"/>
      <c r="F42" s="30">
        <f t="shared" si="2"/>
        <v>26983667</v>
      </c>
      <c r="H42" s="4" t="s">
        <v>55</v>
      </c>
    </row>
    <row r="43" spans="1:9" ht="17.25" customHeight="1" x14ac:dyDescent="0.25">
      <c r="A43" s="26" t="s">
        <v>68</v>
      </c>
      <c r="B43" s="31" t="s">
        <v>69</v>
      </c>
      <c r="C43" s="28">
        <v>58000000</v>
      </c>
      <c r="D43" s="28"/>
      <c r="E43" s="28"/>
      <c r="F43" s="30">
        <f t="shared" si="2"/>
        <v>58000000</v>
      </c>
      <c r="H43" s="4" t="s">
        <v>55</v>
      </c>
    </row>
    <row r="44" spans="1:9" hidden="1" x14ac:dyDescent="0.25">
      <c r="A44" s="26"/>
      <c r="B44" s="15"/>
      <c r="C44" s="28"/>
      <c r="D44" s="28"/>
      <c r="E44" s="28"/>
      <c r="F44" s="28"/>
    </row>
    <row r="45" spans="1:9" hidden="1" x14ac:dyDescent="0.25">
      <c r="A45" s="23" t="s">
        <v>70</v>
      </c>
      <c r="B45" s="24" t="s">
        <v>71</v>
      </c>
      <c r="C45" s="25">
        <f>SUM(C46:C47)</f>
        <v>0</v>
      </c>
      <c r="D45" s="25">
        <f>SUM(D46:D47)</f>
        <v>0</v>
      </c>
      <c r="E45" s="25">
        <f>SUM(E46:E47)</f>
        <v>0</v>
      </c>
      <c r="F45" s="25">
        <f>SUM(F46:F47)</f>
        <v>0</v>
      </c>
      <c r="H45" s="4" t="s">
        <v>55</v>
      </c>
      <c r="I45" s="21" t="s">
        <v>55</v>
      </c>
    </row>
    <row r="46" spans="1:9" hidden="1" x14ac:dyDescent="0.25">
      <c r="A46" s="26" t="s">
        <v>72</v>
      </c>
      <c r="B46" s="15" t="s">
        <v>73</v>
      </c>
      <c r="C46" s="28"/>
      <c r="D46" s="28"/>
      <c r="E46" s="28"/>
      <c r="F46" s="28"/>
      <c r="H46" s="4" t="s">
        <v>55</v>
      </c>
    </row>
    <row r="47" spans="1:9" hidden="1" x14ac:dyDescent="0.25">
      <c r="A47" s="26" t="s">
        <v>74</v>
      </c>
      <c r="B47" s="15" t="s">
        <v>75</v>
      </c>
      <c r="C47" s="28">
        <v>0</v>
      </c>
      <c r="D47" s="28">
        <v>0</v>
      </c>
      <c r="E47" s="28">
        <v>0</v>
      </c>
      <c r="F47" s="28">
        <v>0</v>
      </c>
      <c r="H47" s="21" t="s">
        <v>55</v>
      </c>
    </row>
    <row r="48" spans="1:9" x14ac:dyDescent="0.25">
      <c r="A48" s="23">
        <v>1</v>
      </c>
      <c r="B48" s="32" t="s">
        <v>76</v>
      </c>
      <c r="C48" s="33">
        <f>+C49+C55+C61+C69+C77+C82+C86+C90+C100+C105</f>
        <v>974238691</v>
      </c>
      <c r="D48" s="33">
        <f>+D49+D55+D61+D69+D77+D82+D86+D90+D100+D105</f>
        <v>0</v>
      </c>
      <c r="E48" s="33">
        <f>+E49+E55+E61+E69+E77+E82+E86+E90+E100+E105</f>
        <v>3110480</v>
      </c>
      <c r="F48" s="33">
        <f>+F49+F55+F61+F69+F77+F82+F86+F90+F100+F105</f>
        <v>977349171</v>
      </c>
      <c r="H48" s="21" t="s">
        <v>55</v>
      </c>
    </row>
    <row r="49" spans="1:9" x14ac:dyDescent="0.25">
      <c r="A49" s="23" t="s">
        <v>77</v>
      </c>
      <c r="B49" s="24" t="s">
        <v>78</v>
      </c>
      <c r="C49" s="33">
        <f>SUM(C50:C54)</f>
        <v>35000000</v>
      </c>
      <c r="D49" s="33">
        <f>SUM(D50:D54)</f>
        <v>0</v>
      </c>
      <c r="E49" s="33">
        <f>SUM(E50:E54)</f>
        <v>50000</v>
      </c>
      <c r="F49" s="33">
        <f>SUM(F50:F54)</f>
        <v>35050000</v>
      </c>
      <c r="H49" s="21" t="s">
        <v>55</v>
      </c>
    </row>
    <row r="50" spans="1:9" x14ac:dyDescent="0.25">
      <c r="A50" s="26" t="s">
        <v>79</v>
      </c>
      <c r="B50" s="15" t="s">
        <v>80</v>
      </c>
      <c r="C50" s="34">
        <v>0</v>
      </c>
      <c r="D50" s="35">
        <v>0</v>
      </c>
      <c r="E50" s="35">
        <v>50000</v>
      </c>
      <c r="F50" s="30">
        <f t="shared" ref="F50:F83" si="3">SUM(C50:E50)</f>
        <v>50000</v>
      </c>
      <c r="H50" s="21" t="s">
        <v>55</v>
      </c>
    </row>
    <row r="51" spans="1:9" x14ac:dyDescent="0.25">
      <c r="A51" s="29" t="s">
        <v>81</v>
      </c>
      <c r="B51" s="15" t="s">
        <v>82</v>
      </c>
      <c r="C51" s="34">
        <v>1000000</v>
      </c>
      <c r="D51" s="34"/>
      <c r="E51" s="34"/>
      <c r="F51" s="30">
        <f t="shared" si="3"/>
        <v>1000000</v>
      </c>
      <c r="H51" s="21" t="s">
        <v>55</v>
      </c>
    </row>
    <row r="52" spans="1:9" hidden="1" x14ac:dyDescent="0.25">
      <c r="A52" s="29" t="s">
        <v>83</v>
      </c>
      <c r="B52" s="15" t="s">
        <v>84</v>
      </c>
      <c r="C52" s="34">
        <v>0</v>
      </c>
      <c r="D52" s="34"/>
      <c r="E52" s="34"/>
      <c r="F52" s="30">
        <f t="shared" si="3"/>
        <v>0</v>
      </c>
      <c r="H52" s="21" t="s">
        <v>55</v>
      </c>
    </row>
    <row r="53" spans="1:9" x14ac:dyDescent="0.25">
      <c r="A53" s="29" t="s">
        <v>85</v>
      </c>
      <c r="B53" s="15" t="s">
        <v>86</v>
      </c>
      <c r="C53" s="34">
        <v>18000000</v>
      </c>
      <c r="D53" s="34"/>
      <c r="E53" s="34"/>
      <c r="F53" s="30">
        <f t="shared" si="3"/>
        <v>18000000</v>
      </c>
      <c r="H53" s="21" t="s">
        <v>55</v>
      </c>
    </row>
    <row r="54" spans="1:9" x14ac:dyDescent="0.25">
      <c r="A54" s="29" t="s">
        <v>87</v>
      </c>
      <c r="B54" s="15" t="s">
        <v>88</v>
      </c>
      <c r="C54" s="34">
        <v>16000000</v>
      </c>
      <c r="D54" s="34"/>
      <c r="E54" s="34"/>
      <c r="F54" s="30">
        <f t="shared" si="3"/>
        <v>16000000</v>
      </c>
      <c r="H54" s="21" t="s">
        <v>55</v>
      </c>
    </row>
    <row r="55" spans="1:9" x14ac:dyDescent="0.25">
      <c r="A55" s="23" t="s">
        <v>89</v>
      </c>
      <c r="B55" s="24" t="s">
        <v>90</v>
      </c>
      <c r="C55" s="33">
        <f>SUM(C56:C60)</f>
        <v>170892864</v>
      </c>
      <c r="D55" s="33">
        <f>SUM(D56:D60)</f>
        <v>0</v>
      </c>
      <c r="E55" s="33">
        <f>SUM(E56:E60)</f>
        <v>0</v>
      </c>
      <c r="F55" s="33">
        <f>SUM(F56:F60)</f>
        <v>170892864</v>
      </c>
      <c r="H55" s="21" t="s">
        <v>55</v>
      </c>
    </row>
    <row r="56" spans="1:9" x14ac:dyDescent="0.25">
      <c r="A56" s="29" t="s">
        <v>91</v>
      </c>
      <c r="B56" s="15" t="s">
        <v>92</v>
      </c>
      <c r="C56" s="34">
        <v>30000000</v>
      </c>
      <c r="D56" s="34"/>
      <c r="E56" s="34"/>
      <c r="F56" s="30">
        <f t="shared" si="3"/>
        <v>30000000</v>
      </c>
    </row>
    <row r="57" spans="1:9" x14ac:dyDescent="0.25">
      <c r="A57" s="29" t="s">
        <v>93</v>
      </c>
      <c r="B57" s="15" t="s">
        <v>94</v>
      </c>
      <c r="C57" s="34">
        <v>70000000</v>
      </c>
      <c r="D57" s="34"/>
      <c r="E57" s="34"/>
      <c r="F57" s="30">
        <f t="shared" si="3"/>
        <v>70000000</v>
      </c>
    </row>
    <row r="58" spans="1:9" x14ac:dyDescent="0.25">
      <c r="A58" s="29" t="s">
        <v>95</v>
      </c>
      <c r="B58" s="15" t="s">
        <v>96</v>
      </c>
      <c r="C58" s="34">
        <v>1150000</v>
      </c>
      <c r="D58" s="34"/>
      <c r="E58" s="34"/>
      <c r="F58" s="30">
        <f t="shared" si="3"/>
        <v>1150000</v>
      </c>
    </row>
    <row r="59" spans="1:9" x14ac:dyDescent="0.25">
      <c r="A59" s="29" t="s">
        <v>97</v>
      </c>
      <c r="B59" s="15" t="s">
        <v>98</v>
      </c>
      <c r="C59" s="34">
        <v>37752000</v>
      </c>
      <c r="D59" s="34"/>
      <c r="E59" s="34"/>
      <c r="F59" s="30">
        <f t="shared" si="3"/>
        <v>37752000</v>
      </c>
    </row>
    <row r="60" spans="1:9" x14ac:dyDescent="0.25">
      <c r="A60" s="29" t="s">
        <v>99</v>
      </c>
      <c r="B60" s="15" t="s">
        <v>100</v>
      </c>
      <c r="C60" s="34">
        <v>31990864</v>
      </c>
      <c r="D60" s="34"/>
      <c r="E60" s="34"/>
      <c r="F60" s="30">
        <f t="shared" si="3"/>
        <v>31990864</v>
      </c>
    </row>
    <row r="61" spans="1:9" x14ac:dyDescent="0.25">
      <c r="A61" s="23" t="s">
        <v>101</v>
      </c>
      <c r="B61" s="24" t="s">
        <v>102</v>
      </c>
      <c r="C61" s="33">
        <f>SUM(C62:C68)</f>
        <v>33477000</v>
      </c>
      <c r="D61" s="33">
        <f>SUM(D62:D68)</f>
        <v>0</v>
      </c>
      <c r="E61" s="33">
        <f>SUM(E62:E68)</f>
        <v>0</v>
      </c>
      <c r="F61" s="33">
        <f>SUM(F62:F68)</f>
        <v>33477000</v>
      </c>
    </row>
    <row r="62" spans="1:9" x14ac:dyDescent="0.25">
      <c r="A62" s="29" t="s">
        <v>103</v>
      </c>
      <c r="B62" s="36" t="s">
        <v>104</v>
      </c>
      <c r="C62" s="37">
        <v>15850000</v>
      </c>
      <c r="D62" s="37"/>
      <c r="E62" s="37"/>
      <c r="F62" s="30">
        <f t="shared" si="3"/>
        <v>15850000</v>
      </c>
      <c r="I62" s="21"/>
    </row>
    <row r="63" spans="1:9" x14ac:dyDescent="0.25">
      <c r="A63" s="29" t="s">
        <v>105</v>
      </c>
      <c r="B63" s="36" t="s">
        <v>106</v>
      </c>
      <c r="C63" s="37">
        <v>1175000</v>
      </c>
      <c r="D63" s="37"/>
      <c r="E63" s="37"/>
      <c r="F63" s="30">
        <f t="shared" si="3"/>
        <v>1175000</v>
      </c>
      <c r="G63" s="6"/>
    </row>
    <row r="64" spans="1:9" x14ac:dyDescent="0.25">
      <c r="A64" s="29" t="s">
        <v>107</v>
      </c>
      <c r="B64" s="36" t="s">
        <v>108</v>
      </c>
      <c r="C64" s="37">
        <v>8305000</v>
      </c>
      <c r="D64" s="37"/>
      <c r="E64" s="37"/>
      <c r="F64" s="30">
        <f t="shared" si="3"/>
        <v>8305000</v>
      </c>
    </row>
    <row r="65" spans="1:9" ht="12.6" customHeight="1" x14ac:dyDescent="0.25">
      <c r="A65" s="29" t="s">
        <v>109</v>
      </c>
      <c r="B65" s="36" t="s">
        <v>110</v>
      </c>
      <c r="C65" s="37">
        <v>1500000</v>
      </c>
      <c r="D65" s="37"/>
      <c r="E65" s="37"/>
      <c r="F65" s="30">
        <f t="shared" si="3"/>
        <v>1500000</v>
      </c>
    </row>
    <row r="66" spans="1:9" ht="13.5" customHeight="1" x14ac:dyDescent="0.25">
      <c r="A66" s="29" t="s">
        <v>111</v>
      </c>
      <c r="B66" s="15" t="s">
        <v>112</v>
      </c>
      <c r="C66" s="34">
        <v>1175000</v>
      </c>
      <c r="D66" s="34"/>
      <c r="E66" s="34"/>
      <c r="F66" s="30">
        <f t="shared" si="3"/>
        <v>1175000</v>
      </c>
    </row>
    <row r="67" spans="1:9" ht="15.6" customHeight="1" x14ac:dyDescent="0.25">
      <c r="A67" s="29" t="s">
        <v>113</v>
      </c>
      <c r="B67" s="15" t="s">
        <v>114</v>
      </c>
      <c r="C67" s="34">
        <v>3700000</v>
      </c>
      <c r="D67" s="34"/>
      <c r="E67" s="34"/>
      <c r="F67" s="30">
        <f t="shared" si="3"/>
        <v>3700000</v>
      </c>
    </row>
    <row r="68" spans="1:9" ht="14.4" customHeight="1" x14ac:dyDescent="0.25">
      <c r="A68" s="29" t="s">
        <v>115</v>
      </c>
      <c r="B68" s="15" t="s">
        <v>116</v>
      </c>
      <c r="C68" s="34">
        <v>1772000</v>
      </c>
      <c r="D68" s="34"/>
      <c r="E68" s="34"/>
      <c r="F68" s="30">
        <f t="shared" si="3"/>
        <v>1772000</v>
      </c>
    </row>
    <row r="69" spans="1:9" x14ac:dyDescent="0.25">
      <c r="A69" s="23" t="s">
        <v>117</v>
      </c>
      <c r="B69" s="24" t="s">
        <v>118</v>
      </c>
      <c r="C69" s="33">
        <f>SUM(C70:C76)</f>
        <v>560154817</v>
      </c>
      <c r="D69" s="33">
        <f>SUM(D70:D76)</f>
        <v>0</v>
      </c>
      <c r="E69" s="33">
        <f>SUM(E70:E76)</f>
        <v>0</v>
      </c>
      <c r="F69" s="33">
        <f>SUM(F70:F76)</f>
        <v>560154817</v>
      </c>
    </row>
    <row r="70" spans="1:9" ht="13.95" customHeight="1" x14ac:dyDescent="0.25">
      <c r="A70" s="29" t="s">
        <v>119</v>
      </c>
      <c r="B70" s="15" t="s">
        <v>120</v>
      </c>
      <c r="C70" s="34">
        <v>4300000</v>
      </c>
      <c r="D70" s="34"/>
      <c r="E70" s="34"/>
      <c r="F70" s="30">
        <f t="shared" si="3"/>
        <v>4300000</v>
      </c>
    </row>
    <row r="71" spans="1:9" ht="13.2" hidden="1" customHeight="1" x14ac:dyDescent="0.25">
      <c r="A71" s="29" t="s">
        <v>121</v>
      </c>
      <c r="B71" s="15" t="s">
        <v>122</v>
      </c>
      <c r="C71" s="34">
        <v>0</v>
      </c>
      <c r="D71" s="34"/>
      <c r="E71" s="34"/>
      <c r="F71" s="30">
        <f t="shared" si="3"/>
        <v>0</v>
      </c>
    </row>
    <row r="72" spans="1:9" x14ac:dyDescent="0.25">
      <c r="A72" s="29" t="s">
        <v>123</v>
      </c>
      <c r="B72" s="15" t="s">
        <v>124</v>
      </c>
      <c r="C72" s="34">
        <v>7997000</v>
      </c>
      <c r="D72" s="34"/>
      <c r="E72" s="34"/>
      <c r="F72" s="30">
        <f t="shared" si="3"/>
        <v>7997000</v>
      </c>
    </row>
    <row r="73" spans="1:9" x14ac:dyDescent="0.25">
      <c r="A73" s="29" t="s">
        <v>125</v>
      </c>
      <c r="B73" s="15" t="s">
        <v>126</v>
      </c>
      <c r="C73" s="34">
        <v>10500000</v>
      </c>
      <c r="D73" s="34"/>
      <c r="E73" s="34"/>
      <c r="F73" s="30">
        <f t="shared" si="3"/>
        <v>10500000</v>
      </c>
    </row>
    <row r="74" spans="1:9" hidden="1" x14ac:dyDescent="0.25">
      <c r="A74" s="29" t="s">
        <v>127</v>
      </c>
      <c r="B74" s="15" t="s">
        <v>128</v>
      </c>
      <c r="C74" s="34">
        <v>0</v>
      </c>
      <c r="D74" s="34"/>
      <c r="E74" s="34"/>
      <c r="F74" s="30">
        <f t="shared" si="3"/>
        <v>0</v>
      </c>
    </row>
    <row r="75" spans="1:9" x14ac:dyDescent="0.25">
      <c r="A75" s="29" t="s">
        <v>129</v>
      </c>
      <c r="B75" s="15" t="s">
        <v>130</v>
      </c>
      <c r="C75" s="34">
        <v>434855000</v>
      </c>
      <c r="D75" s="34"/>
      <c r="E75" s="34"/>
      <c r="F75" s="30">
        <f t="shared" si="3"/>
        <v>434855000</v>
      </c>
    </row>
    <row r="76" spans="1:9" x14ac:dyDescent="0.25">
      <c r="A76" s="29" t="s">
        <v>131</v>
      </c>
      <c r="B76" s="36" t="s">
        <v>132</v>
      </c>
      <c r="C76" s="37">
        <v>102502817</v>
      </c>
      <c r="D76" s="37"/>
      <c r="E76" s="37"/>
      <c r="F76" s="30">
        <f t="shared" si="3"/>
        <v>102502817</v>
      </c>
      <c r="H76" s="38"/>
      <c r="I76" s="21"/>
    </row>
    <row r="77" spans="1:9" x14ac:dyDescent="0.25">
      <c r="A77" s="39" t="s">
        <v>133</v>
      </c>
      <c r="B77" s="32" t="s">
        <v>134</v>
      </c>
      <c r="C77" s="40">
        <f>SUM(C78:C81)</f>
        <v>33327507</v>
      </c>
      <c r="D77" s="40">
        <f>SUM(D78:D81)</f>
        <v>0</v>
      </c>
      <c r="E77" s="40">
        <f>SUM(E78:E81)</f>
        <v>1340880</v>
      </c>
      <c r="F77" s="40">
        <f>SUM(F78:F81)</f>
        <v>34668387</v>
      </c>
    </row>
    <row r="78" spans="1:9" x14ac:dyDescent="0.25">
      <c r="A78" s="29" t="s">
        <v>135</v>
      </c>
      <c r="B78" s="36" t="s">
        <v>136</v>
      </c>
      <c r="C78" s="37">
        <v>1984543</v>
      </c>
      <c r="D78" s="37"/>
      <c r="E78" s="37">
        <v>40880</v>
      </c>
      <c r="F78" s="30">
        <f>+C78+D78+E78</f>
        <v>2025423</v>
      </c>
    </row>
    <row r="79" spans="1:9" x14ac:dyDescent="0.25">
      <c r="A79" s="29" t="s">
        <v>137</v>
      </c>
      <c r="B79" s="36" t="s">
        <v>138</v>
      </c>
      <c r="C79" s="37">
        <v>31342964</v>
      </c>
      <c r="D79" s="37"/>
      <c r="E79" s="37">
        <v>1300000</v>
      </c>
      <c r="F79" s="30">
        <f t="shared" si="3"/>
        <v>32642964</v>
      </c>
    </row>
    <row r="80" spans="1:9" hidden="1" x14ac:dyDescent="0.25">
      <c r="A80" s="29" t="s">
        <v>139</v>
      </c>
      <c r="B80" s="36" t="s">
        <v>140</v>
      </c>
      <c r="C80" s="37">
        <v>0</v>
      </c>
      <c r="D80" s="37"/>
      <c r="E80" s="37"/>
      <c r="F80" s="30">
        <f t="shared" si="3"/>
        <v>0</v>
      </c>
    </row>
    <row r="81" spans="1:8" hidden="1" x14ac:dyDescent="0.25">
      <c r="A81" s="29" t="s">
        <v>141</v>
      </c>
      <c r="B81" s="36" t="s">
        <v>142</v>
      </c>
      <c r="C81" s="37">
        <v>0</v>
      </c>
      <c r="D81" s="37"/>
      <c r="E81" s="37"/>
      <c r="F81" s="30">
        <f t="shared" si="3"/>
        <v>0</v>
      </c>
    </row>
    <row r="82" spans="1:8" x14ac:dyDescent="0.25">
      <c r="A82" s="23" t="s">
        <v>143</v>
      </c>
      <c r="B82" s="24" t="s">
        <v>144</v>
      </c>
      <c r="C82" s="25">
        <f>SUM(C83:C85)</f>
        <v>48050000</v>
      </c>
      <c r="D82" s="25">
        <f>SUM(D83:D85)</f>
        <v>0</v>
      </c>
      <c r="E82" s="25">
        <f>SUM(E83:E85)</f>
        <v>0</v>
      </c>
      <c r="F82" s="25">
        <f>SUM(F83:F85)</f>
        <v>48050000</v>
      </c>
    </row>
    <row r="83" spans="1:8" x14ac:dyDescent="0.25">
      <c r="A83" s="29" t="s">
        <v>145</v>
      </c>
      <c r="B83" s="15" t="s">
        <v>146</v>
      </c>
      <c r="C83" s="34">
        <v>48050000</v>
      </c>
      <c r="D83" s="34"/>
      <c r="E83" s="34"/>
      <c r="F83" s="30">
        <f t="shared" si="3"/>
        <v>48050000</v>
      </c>
    </row>
    <row r="84" spans="1:8" ht="15.75" hidden="1" customHeight="1" x14ac:dyDescent="0.25">
      <c r="A84" s="26" t="s">
        <v>147</v>
      </c>
      <c r="B84" s="15" t="s">
        <v>148</v>
      </c>
      <c r="C84" s="34"/>
      <c r="D84" s="34"/>
      <c r="E84" s="34"/>
      <c r="F84" s="34"/>
    </row>
    <row r="85" spans="1:8" ht="16.5" hidden="1" customHeight="1" x14ac:dyDescent="0.25">
      <c r="A85" s="26" t="s">
        <v>149</v>
      </c>
      <c r="B85" s="15" t="s">
        <v>150</v>
      </c>
      <c r="C85" s="34"/>
      <c r="D85" s="34"/>
      <c r="E85" s="34"/>
      <c r="F85" s="34"/>
    </row>
    <row r="86" spans="1:8" x14ac:dyDescent="0.25">
      <c r="A86" s="23" t="s">
        <v>151</v>
      </c>
      <c r="B86" s="24" t="s">
        <v>152</v>
      </c>
      <c r="C86" s="25">
        <f>SUM(C87:C89)</f>
        <v>15580400</v>
      </c>
      <c r="D86" s="25">
        <f>SUM(D87:D89)</f>
        <v>0</v>
      </c>
      <c r="E86" s="25">
        <f>SUM(E87:E89)</f>
        <v>1719600</v>
      </c>
      <c r="F86" s="25">
        <f>SUM(F87:F89)</f>
        <v>17300000</v>
      </c>
    </row>
    <row r="87" spans="1:8" x14ac:dyDescent="0.25">
      <c r="A87" s="29" t="s">
        <v>153</v>
      </c>
      <c r="B87" s="36" t="s">
        <v>154</v>
      </c>
      <c r="C87" s="37">
        <v>11280400</v>
      </c>
      <c r="D87" s="37"/>
      <c r="E87" s="37">
        <v>1719600</v>
      </c>
      <c r="F87" s="30">
        <f t="shared" ref="F87:F99" si="4">SUM(C87:E87)</f>
        <v>13000000</v>
      </c>
      <c r="H87" s="38"/>
    </row>
    <row r="88" spans="1:8" x14ac:dyDescent="0.25">
      <c r="A88" s="29" t="s">
        <v>155</v>
      </c>
      <c r="B88" s="36" t="s">
        <v>156</v>
      </c>
      <c r="C88" s="37">
        <v>4100000</v>
      </c>
      <c r="D88" s="37"/>
      <c r="E88" s="37"/>
      <c r="F88" s="30">
        <f t="shared" si="4"/>
        <v>4100000</v>
      </c>
      <c r="H88" s="38"/>
    </row>
    <row r="89" spans="1:8" x14ac:dyDescent="0.25">
      <c r="A89" s="29" t="s">
        <v>157</v>
      </c>
      <c r="B89" s="15" t="s">
        <v>158</v>
      </c>
      <c r="C89" s="34">
        <v>200000</v>
      </c>
      <c r="D89" s="34"/>
      <c r="E89" s="34"/>
      <c r="F89" s="30">
        <f t="shared" si="4"/>
        <v>200000</v>
      </c>
    </row>
    <row r="90" spans="1:8" x14ac:dyDescent="0.25">
      <c r="A90" s="23" t="s">
        <v>159</v>
      </c>
      <c r="B90" s="24" t="s">
        <v>160</v>
      </c>
      <c r="C90" s="25">
        <f>SUM(C91:C99)</f>
        <v>74156103</v>
      </c>
      <c r="D90" s="25">
        <f>SUM(D91:D99)</f>
        <v>0</v>
      </c>
      <c r="E90" s="25">
        <f>SUM(E91:E99)</f>
        <v>0</v>
      </c>
      <c r="F90" s="25">
        <f>SUM(F91:F99)</f>
        <v>74156103</v>
      </c>
    </row>
    <row r="91" spans="1:8" x14ac:dyDescent="0.25">
      <c r="A91" s="29" t="s">
        <v>161</v>
      </c>
      <c r="B91" s="15" t="s">
        <v>162</v>
      </c>
      <c r="C91" s="34">
        <v>5192682</v>
      </c>
      <c r="D91" s="34"/>
      <c r="E91" s="34"/>
      <c r="F91" s="30">
        <f t="shared" si="4"/>
        <v>5192682</v>
      </c>
    </row>
    <row r="92" spans="1:8" ht="15.6" hidden="1" customHeight="1" x14ac:dyDescent="0.25">
      <c r="A92" s="29" t="s">
        <v>163</v>
      </c>
      <c r="B92" s="15" t="s">
        <v>164</v>
      </c>
      <c r="C92" s="41">
        <v>0</v>
      </c>
      <c r="D92" s="41"/>
      <c r="E92" s="41"/>
      <c r="F92" s="30">
        <f t="shared" si="4"/>
        <v>0</v>
      </c>
    </row>
    <row r="93" spans="1:8" x14ac:dyDescent="0.25">
      <c r="A93" s="29" t="s">
        <v>165</v>
      </c>
      <c r="B93" s="15" t="s">
        <v>166</v>
      </c>
      <c r="C93" s="34">
        <v>2257421</v>
      </c>
      <c r="D93" s="34"/>
      <c r="E93" s="34"/>
      <c r="F93" s="30">
        <f t="shared" si="4"/>
        <v>2257421</v>
      </c>
    </row>
    <row r="94" spans="1:8" ht="13.95" customHeight="1" x14ac:dyDescent="0.25">
      <c r="A94" s="29" t="s">
        <v>167</v>
      </c>
      <c r="B94" s="15" t="s">
        <v>168</v>
      </c>
      <c r="C94" s="34">
        <v>7656000</v>
      </c>
      <c r="D94" s="34">
        <v>0</v>
      </c>
      <c r="E94" s="34">
        <v>0</v>
      </c>
      <c r="F94" s="30">
        <f t="shared" si="4"/>
        <v>7656000</v>
      </c>
    </row>
    <row r="95" spans="1:8" x14ac:dyDescent="0.25">
      <c r="A95" s="29" t="s">
        <v>169</v>
      </c>
      <c r="B95" s="15" t="s">
        <v>170</v>
      </c>
      <c r="C95" s="34">
        <v>11500000</v>
      </c>
      <c r="D95" s="34">
        <v>0</v>
      </c>
      <c r="E95" s="34">
        <v>0</v>
      </c>
      <c r="F95" s="30">
        <f t="shared" si="4"/>
        <v>11500000</v>
      </c>
    </row>
    <row r="96" spans="1:8" x14ac:dyDescent="0.25">
      <c r="A96" s="29" t="s">
        <v>171</v>
      </c>
      <c r="B96" s="15" t="s">
        <v>172</v>
      </c>
      <c r="C96" s="34">
        <v>14000000</v>
      </c>
      <c r="D96" s="34">
        <v>0</v>
      </c>
      <c r="E96" s="34">
        <v>0</v>
      </c>
      <c r="F96" s="30">
        <f t="shared" si="4"/>
        <v>14000000</v>
      </c>
    </row>
    <row r="97" spans="1:6" x14ac:dyDescent="0.25">
      <c r="A97" s="29" t="s">
        <v>173</v>
      </c>
      <c r="B97" s="15" t="s">
        <v>174</v>
      </c>
      <c r="C97" s="34">
        <v>18000000</v>
      </c>
      <c r="D97" s="34">
        <v>0</v>
      </c>
      <c r="E97" s="34">
        <v>0</v>
      </c>
      <c r="F97" s="30">
        <f t="shared" si="4"/>
        <v>18000000</v>
      </c>
    </row>
    <row r="98" spans="1:6" x14ac:dyDescent="0.25">
      <c r="A98" s="29" t="s">
        <v>175</v>
      </c>
      <c r="B98" s="15" t="s">
        <v>176</v>
      </c>
      <c r="C98" s="34">
        <v>15000000</v>
      </c>
      <c r="D98" s="34">
        <v>0</v>
      </c>
      <c r="E98" s="34">
        <v>0</v>
      </c>
      <c r="F98" s="30">
        <f t="shared" si="4"/>
        <v>15000000</v>
      </c>
    </row>
    <row r="99" spans="1:6" x14ac:dyDescent="0.25">
      <c r="A99" s="29" t="s">
        <v>177</v>
      </c>
      <c r="B99" s="15" t="s">
        <v>178</v>
      </c>
      <c r="C99" s="34">
        <v>550000</v>
      </c>
      <c r="D99" s="34"/>
      <c r="E99" s="34"/>
      <c r="F99" s="30">
        <f t="shared" si="4"/>
        <v>550000</v>
      </c>
    </row>
    <row r="100" spans="1:6" x14ac:dyDescent="0.25">
      <c r="A100" s="23" t="s">
        <v>179</v>
      </c>
      <c r="B100" s="24" t="s">
        <v>180</v>
      </c>
      <c r="C100" s="25">
        <f>SUM(C101:C104)</f>
        <v>1100000</v>
      </c>
      <c r="D100" s="25">
        <f>SUM(D101:D104)</f>
        <v>0</v>
      </c>
      <c r="E100" s="25">
        <f>SUM(E101:E104)</f>
        <v>0</v>
      </c>
      <c r="F100" s="25">
        <f>SUM(F101:F104)</f>
        <v>1100000</v>
      </c>
    </row>
    <row r="101" spans="1:6" ht="13.5" hidden="1" customHeight="1" x14ac:dyDescent="0.25">
      <c r="A101" s="26" t="s">
        <v>181</v>
      </c>
      <c r="B101" s="15" t="s">
        <v>182</v>
      </c>
      <c r="C101" s="42"/>
      <c r="D101" s="42"/>
      <c r="E101" s="42"/>
      <c r="F101" s="42"/>
    </row>
    <row r="102" spans="1:6" ht="17.25" hidden="1" customHeight="1" x14ac:dyDescent="0.25">
      <c r="A102" s="26" t="s">
        <v>183</v>
      </c>
      <c r="B102" s="15" t="s">
        <v>184</v>
      </c>
      <c r="C102" s="34"/>
      <c r="D102" s="34"/>
      <c r="E102" s="34"/>
      <c r="F102" s="34"/>
    </row>
    <row r="103" spans="1:6" ht="26.25" hidden="1" customHeight="1" x14ac:dyDescent="0.25">
      <c r="A103" s="26" t="s">
        <v>185</v>
      </c>
      <c r="B103" s="15" t="s">
        <v>186</v>
      </c>
      <c r="C103" s="34"/>
      <c r="D103" s="34"/>
      <c r="E103" s="34"/>
      <c r="F103" s="34"/>
    </row>
    <row r="104" spans="1:6" x14ac:dyDescent="0.25">
      <c r="A104" s="26" t="s">
        <v>187</v>
      </c>
      <c r="B104" s="15" t="s">
        <v>188</v>
      </c>
      <c r="C104" s="34">
        <v>1100000</v>
      </c>
      <c r="D104" s="34"/>
      <c r="E104" s="34"/>
      <c r="F104" s="30">
        <f t="shared" ref="F104" si="5">SUM(C104:E104)</f>
        <v>1100000</v>
      </c>
    </row>
    <row r="105" spans="1:6" x14ac:dyDescent="0.25">
      <c r="A105" s="23" t="s">
        <v>189</v>
      </c>
      <c r="B105" s="24" t="s">
        <v>190</v>
      </c>
      <c r="C105" s="25">
        <f>SUM(C107:C111)</f>
        <v>2500000</v>
      </c>
      <c r="D105" s="25">
        <f>SUM(D107:D111)</f>
        <v>0</v>
      </c>
      <c r="E105" s="25">
        <f>SUM(E107:E111)</f>
        <v>0</v>
      </c>
      <c r="F105" s="25">
        <f>SUM(F107:F111)</f>
        <v>2500000</v>
      </c>
    </row>
    <row r="106" spans="1:6" hidden="1" x14ac:dyDescent="0.25">
      <c r="A106" s="26" t="s">
        <v>191</v>
      </c>
      <c r="B106" s="15" t="s">
        <v>192</v>
      </c>
      <c r="C106" s="28"/>
      <c r="D106" s="28"/>
      <c r="E106" s="28"/>
      <c r="F106" s="28"/>
    </row>
    <row r="107" spans="1:6" ht="12.6" hidden="1" customHeight="1" x14ac:dyDescent="0.25">
      <c r="A107" s="26" t="s">
        <v>193</v>
      </c>
      <c r="B107" s="15" t="s">
        <v>194</v>
      </c>
      <c r="C107" s="43">
        <v>0</v>
      </c>
      <c r="D107" s="43">
        <v>0</v>
      </c>
      <c r="E107" s="43">
        <v>0</v>
      </c>
      <c r="F107" s="43">
        <v>0</v>
      </c>
    </row>
    <row r="108" spans="1:6" ht="15" hidden="1" customHeight="1" x14ac:dyDescent="0.25">
      <c r="A108" s="26" t="s">
        <v>195</v>
      </c>
      <c r="B108" s="15" t="s">
        <v>196</v>
      </c>
      <c r="C108" s="43">
        <v>0</v>
      </c>
      <c r="D108" s="43">
        <v>0</v>
      </c>
      <c r="E108" s="43">
        <v>0</v>
      </c>
      <c r="F108" s="43">
        <v>0</v>
      </c>
    </row>
    <row r="109" spans="1:6" ht="12.6" hidden="1" customHeight="1" x14ac:dyDescent="0.25">
      <c r="A109" s="26" t="s">
        <v>197</v>
      </c>
      <c r="B109" s="15" t="s">
        <v>198</v>
      </c>
      <c r="C109" s="43">
        <v>0</v>
      </c>
      <c r="D109" s="43">
        <v>0</v>
      </c>
      <c r="E109" s="43">
        <v>0</v>
      </c>
      <c r="F109" s="43">
        <v>0</v>
      </c>
    </row>
    <row r="110" spans="1:6" ht="15" customHeight="1" x14ac:dyDescent="0.25">
      <c r="A110" s="29" t="s">
        <v>199</v>
      </c>
      <c r="B110" s="15" t="s">
        <v>200</v>
      </c>
      <c r="C110" s="44">
        <v>1500000</v>
      </c>
      <c r="D110" s="44"/>
      <c r="E110" s="44"/>
      <c r="F110" s="30">
        <f t="shared" ref="F110:F111" si="6">SUM(C110:E110)</f>
        <v>1500000</v>
      </c>
    </row>
    <row r="111" spans="1:6" x14ac:dyDescent="0.25">
      <c r="A111" s="29" t="s">
        <v>201</v>
      </c>
      <c r="B111" s="15" t="s">
        <v>202</v>
      </c>
      <c r="C111" s="44">
        <v>1000000</v>
      </c>
      <c r="D111" s="44"/>
      <c r="E111" s="44"/>
      <c r="F111" s="30">
        <f t="shared" si="6"/>
        <v>1000000</v>
      </c>
    </row>
    <row r="112" spans="1:6" x14ac:dyDescent="0.25">
      <c r="A112" s="23">
        <v>2</v>
      </c>
      <c r="B112" s="24" t="s">
        <v>203</v>
      </c>
      <c r="C112" s="25">
        <f>+C113+C119+C124+C132+C135+C140</f>
        <v>117978460</v>
      </c>
      <c r="D112" s="25">
        <f>+D113+D119+D124+D132+D135+D140</f>
        <v>0</v>
      </c>
      <c r="E112" s="25">
        <f>+E113+E119+E124+E132+E135+E140</f>
        <v>1850000</v>
      </c>
      <c r="F112" s="25">
        <f>+F113+F119+F124+F132+F135+F140</f>
        <v>119828460</v>
      </c>
    </row>
    <row r="113" spans="1:8" x14ac:dyDescent="0.25">
      <c r="A113" s="23" t="s">
        <v>204</v>
      </c>
      <c r="B113" s="24" t="s">
        <v>205</v>
      </c>
      <c r="C113" s="25">
        <f>SUM(C114:C118)</f>
        <v>28611597</v>
      </c>
      <c r="D113" s="25">
        <f>SUM(D114:D118)</f>
        <v>0</v>
      </c>
      <c r="E113" s="25">
        <f>SUM(E114:E118)</f>
        <v>0</v>
      </c>
      <c r="F113" s="25">
        <f>SUM(F114:F118)</f>
        <v>28611597</v>
      </c>
    </row>
    <row r="114" spans="1:8" x14ac:dyDescent="0.25">
      <c r="A114" s="29" t="s">
        <v>206</v>
      </c>
      <c r="B114" s="15" t="s">
        <v>207</v>
      </c>
      <c r="C114" s="34">
        <v>10800000</v>
      </c>
      <c r="D114" s="34"/>
      <c r="E114" s="34"/>
      <c r="F114" s="30">
        <f t="shared" ref="F114:F117" si="7">SUM(C114:E114)</f>
        <v>10800000</v>
      </c>
    </row>
    <row r="115" spans="1:8" ht="13.95" customHeight="1" x14ac:dyDescent="0.25">
      <c r="A115" s="29" t="s">
        <v>208</v>
      </c>
      <c r="B115" s="15" t="s">
        <v>209</v>
      </c>
      <c r="C115" s="34">
        <v>2570000</v>
      </c>
      <c r="D115" s="34"/>
      <c r="E115" s="34"/>
      <c r="F115" s="30">
        <f t="shared" si="7"/>
        <v>2570000</v>
      </c>
    </row>
    <row r="116" spans="1:8" ht="16.2" hidden="1" customHeight="1" x14ac:dyDescent="0.25">
      <c r="A116" s="29" t="s">
        <v>210</v>
      </c>
      <c r="B116" s="15" t="s">
        <v>211</v>
      </c>
      <c r="C116" s="34">
        <v>0</v>
      </c>
      <c r="D116" s="34"/>
      <c r="E116" s="34"/>
      <c r="F116" s="30">
        <f t="shared" si="7"/>
        <v>0</v>
      </c>
    </row>
    <row r="117" spans="1:8" x14ac:dyDescent="0.25">
      <c r="A117" s="29" t="s">
        <v>212</v>
      </c>
      <c r="B117" s="15" t="s">
        <v>213</v>
      </c>
      <c r="C117" s="34">
        <v>12078097</v>
      </c>
      <c r="D117" s="34"/>
      <c r="E117" s="34"/>
      <c r="F117" s="30">
        <f t="shared" si="7"/>
        <v>12078097</v>
      </c>
    </row>
    <row r="118" spans="1:8" x14ac:dyDescent="0.25">
      <c r="A118" s="29" t="s">
        <v>214</v>
      </c>
      <c r="B118" s="15" t="s">
        <v>215</v>
      </c>
      <c r="C118" s="34">
        <v>3163500</v>
      </c>
      <c r="D118" s="34"/>
      <c r="E118" s="34"/>
      <c r="F118" s="30">
        <f>SUM(C118:E118)</f>
        <v>3163500</v>
      </c>
    </row>
    <row r="119" spans="1:8" x14ac:dyDescent="0.25">
      <c r="A119" s="23" t="s">
        <v>216</v>
      </c>
      <c r="B119" s="24" t="s">
        <v>217</v>
      </c>
      <c r="C119" s="25">
        <f>SUM(C120:C123)</f>
        <v>450000</v>
      </c>
      <c r="D119" s="25">
        <f>SUM(D120:D123)</f>
        <v>0</v>
      </c>
      <c r="E119" s="25">
        <f>SUM(E120:E123)</f>
        <v>0</v>
      </c>
      <c r="F119" s="25">
        <f>SUM(F120:F123)</f>
        <v>450000</v>
      </c>
    </row>
    <row r="120" spans="1:8" ht="15.75" hidden="1" customHeight="1" x14ac:dyDescent="0.25">
      <c r="A120" s="26" t="s">
        <v>218</v>
      </c>
      <c r="B120" s="15" t="s">
        <v>219</v>
      </c>
      <c r="C120" s="34"/>
      <c r="D120" s="34"/>
      <c r="E120" s="34"/>
      <c r="F120" s="30">
        <f t="shared" ref="F120:F122" si="8">SUM(C120:E120)</f>
        <v>0</v>
      </c>
    </row>
    <row r="121" spans="1:8" x14ac:dyDescent="0.25">
      <c r="A121" s="26" t="s">
        <v>220</v>
      </c>
      <c r="B121" s="15" t="s">
        <v>221</v>
      </c>
      <c r="C121" s="34">
        <v>350000</v>
      </c>
      <c r="D121" s="34">
        <v>0</v>
      </c>
      <c r="E121" s="34">
        <v>0</v>
      </c>
      <c r="F121" s="30">
        <f t="shared" si="8"/>
        <v>350000</v>
      </c>
    </row>
    <row r="122" spans="1:8" x14ac:dyDescent="0.25">
      <c r="A122" s="29" t="s">
        <v>222</v>
      </c>
      <c r="B122" s="15" t="s">
        <v>223</v>
      </c>
      <c r="C122" s="34">
        <v>100000</v>
      </c>
      <c r="D122" s="34"/>
      <c r="E122" s="34"/>
      <c r="F122" s="30">
        <f t="shared" si="8"/>
        <v>100000</v>
      </c>
    </row>
    <row r="123" spans="1:8" ht="11.25" hidden="1" customHeight="1" x14ac:dyDescent="0.25">
      <c r="A123" s="26" t="s">
        <v>224</v>
      </c>
      <c r="B123" s="15" t="s">
        <v>225</v>
      </c>
      <c r="C123" s="34"/>
      <c r="D123" s="34"/>
      <c r="E123" s="34"/>
      <c r="F123" s="34"/>
    </row>
    <row r="124" spans="1:8" x14ac:dyDescent="0.25">
      <c r="A124" s="23" t="s">
        <v>226</v>
      </c>
      <c r="B124" s="24" t="s">
        <v>227</v>
      </c>
      <c r="C124" s="25">
        <f>SUM(C125:C131)</f>
        <v>26480000</v>
      </c>
      <c r="D124" s="25">
        <f>SUM(D125:D131)</f>
        <v>0</v>
      </c>
      <c r="E124" s="25">
        <f>SUM(E125:E131)</f>
        <v>340000</v>
      </c>
      <c r="F124" s="25">
        <f>SUM(F125:F131)</f>
        <v>26820000</v>
      </c>
    </row>
    <row r="125" spans="1:8" x14ac:dyDescent="0.25">
      <c r="A125" s="29" t="s">
        <v>228</v>
      </c>
      <c r="B125" s="15" t="s">
        <v>229</v>
      </c>
      <c r="C125" s="34">
        <v>4500000</v>
      </c>
      <c r="D125" s="34"/>
      <c r="E125" s="34">
        <v>340000</v>
      </c>
      <c r="F125" s="30">
        <f t="shared" ref="F125:F134" si="9">SUM(C125:E125)</f>
        <v>4840000</v>
      </c>
      <c r="H125" s="38"/>
    </row>
    <row r="126" spans="1:8" x14ac:dyDescent="0.25">
      <c r="A126" s="29" t="s">
        <v>230</v>
      </c>
      <c r="B126" s="15" t="s">
        <v>231</v>
      </c>
      <c r="C126" s="34">
        <v>2150000</v>
      </c>
      <c r="D126" s="34"/>
      <c r="E126" s="34"/>
      <c r="F126" s="30">
        <f t="shared" si="9"/>
        <v>2150000</v>
      </c>
      <c r="H126" s="38"/>
    </row>
    <row r="127" spans="1:8" x14ac:dyDescent="0.25">
      <c r="A127" s="29" t="s">
        <v>232</v>
      </c>
      <c r="B127" s="15" t="s">
        <v>233</v>
      </c>
      <c r="C127" s="34">
        <v>2950000</v>
      </c>
      <c r="D127" s="34"/>
      <c r="E127" s="34"/>
      <c r="F127" s="30">
        <f t="shared" si="9"/>
        <v>2950000</v>
      </c>
    </row>
    <row r="128" spans="1:8" x14ac:dyDescent="0.25">
      <c r="A128" s="29" t="s">
        <v>234</v>
      </c>
      <c r="B128" s="15" t="s">
        <v>235</v>
      </c>
      <c r="C128" s="34">
        <v>6510000</v>
      </c>
      <c r="D128" s="34">
        <v>0</v>
      </c>
      <c r="E128" s="34">
        <v>0</v>
      </c>
      <c r="F128" s="30">
        <f t="shared" si="9"/>
        <v>6510000</v>
      </c>
      <c r="H128" s="38"/>
    </row>
    <row r="129" spans="1:8" x14ac:dyDescent="0.25">
      <c r="A129" s="29" t="s">
        <v>236</v>
      </c>
      <c r="B129" s="15" t="s">
        <v>237</v>
      </c>
      <c r="C129" s="34">
        <v>1500000</v>
      </c>
      <c r="D129" s="34"/>
      <c r="E129" s="34"/>
      <c r="F129" s="30">
        <f t="shared" si="9"/>
        <v>1500000</v>
      </c>
      <c r="H129" s="21"/>
    </row>
    <row r="130" spans="1:8" x14ac:dyDescent="0.25">
      <c r="A130" s="29" t="s">
        <v>238</v>
      </c>
      <c r="B130" s="15" t="s">
        <v>239</v>
      </c>
      <c r="C130" s="34">
        <v>6420000</v>
      </c>
      <c r="D130" s="34"/>
      <c r="E130" s="34"/>
      <c r="F130" s="30">
        <f t="shared" si="9"/>
        <v>6420000</v>
      </c>
    </row>
    <row r="131" spans="1:8" x14ac:dyDescent="0.25">
      <c r="A131" s="29" t="s">
        <v>240</v>
      </c>
      <c r="B131" s="15" t="s">
        <v>241</v>
      </c>
      <c r="C131" s="34">
        <v>2450000</v>
      </c>
      <c r="D131" s="34">
        <v>0</v>
      </c>
      <c r="E131" s="34">
        <v>0</v>
      </c>
      <c r="F131" s="30">
        <f t="shared" si="9"/>
        <v>2450000</v>
      </c>
      <c r="H131" s="21"/>
    </row>
    <row r="132" spans="1:8" x14ac:dyDescent="0.25">
      <c r="A132" s="23" t="s">
        <v>242</v>
      </c>
      <c r="B132" s="24" t="s">
        <v>243</v>
      </c>
      <c r="C132" s="25">
        <f>SUM(C133:C134)</f>
        <v>23759843</v>
      </c>
      <c r="D132" s="25">
        <f>SUM(D133:D134)</f>
        <v>0</v>
      </c>
      <c r="E132" s="25">
        <f>SUM(E133:E134)</f>
        <v>85000</v>
      </c>
      <c r="F132" s="25">
        <f>SUM(F133:F134)</f>
        <v>23844843</v>
      </c>
    </row>
    <row r="133" spans="1:8" x14ac:dyDescent="0.25">
      <c r="A133" s="29" t="s">
        <v>244</v>
      </c>
      <c r="B133" s="15" t="s">
        <v>245</v>
      </c>
      <c r="C133" s="34">
        <v>4909843</v>
      </c>
      <c r="D133" s="34"/>
      <c r="E133" s="34">
        <v>85000</v>
      </c>
      <c r="F133" s="30">
        <f t="shared" si="9"/>
        <v>4994843</v>
      </c>
    </row>
    <row r="134" spans="1:8" ht="15.75" customHeight="1" x14ac:dyDescent="0.25">
      <c r="A134" s="29" t="s">
        <v>246</v>
      </c>
      <c r="B134" s="15" t="s">
        <v>247</v>
      </c>
      <c r="C134" s="34">
        <v>18850000</v>
      </c>
      <c r="D134" s="34"/>
      <c r="E134" s="34"/>
      <c r="F134" s="30">
        <f t="shared" si="9"/>
        <v>18850000</v>
      </c>
    </row>
    <row r="135" spans="1:8" ht="12" hidden="1" customHeight="1" x14ac:dyDescent="0.25">
      <c r="A135" s="23" t="s">
        <v>248</v>
      </c>
      <c r="B135" s="24" t="s">
        <v>249</v>
      </c>
      <c r="C135" s="45">
        <f>SUM(C136:C139)</f>
        <v>0</v>
      </c>
      <c r="D135" s="45">
        <f>SUM(D136:D139)</f>
        <v>0</v>
      </c>
      <c r="E135" s="45">
        <f>SUM(E136:E139)</f>
        <v>0</v>
      </c>
      <c r="F135" s="45">
        <f>SUM(F136:F139)</f>
        <v>0</v>
      </c>
    </row>
    <row r="136" spans="1:8" ht="15.75" hidden="1" customHeight="1" x14ac:dyDescent="0.25">
      <c r="A136" s="26" t="s">
        <v>250</v>
      </c>
      <c r="B136" s="15" t="s">
        <v>251</v>
      </c>
      <c r="C136" s="42"/>
      <c r="D136" s="42"/>
      <c r="E136" s="42"/>
      <c r="F136" s="42"/>
    </row>
    <row r="137" spans="1:8" ht="18.75" hidden="1" customHeight="1" x14ac:dyDescent="0.25">
      <c r="A137" s="26" t="s">
        <v>252</v>
      </c>
      <c r="B137" s="15" t="s">
        <v>253</v>
      </c>
      <c r="C137" s="42"/>
      <c r="D137" s="42"/>
      <c r="E137" s="42"/>
      <c r="F137" s="42"/>
    </row>
    <row r="138" spans="1:8" ht="21" hidden="1" customHeight="1" x14ac:dyDescent="0.25">
      <c r="A138" s="26" t="s">
        <v>254</v>
      </c>
      <c r="B138" s="15" t="s">
        <v>255</v>
      </c>
      <c r="C138" s="42"/>
      <c r="D138" s="42"/>
      <c r="E138" s="42"/>
      <c r="F138" s="42"/>
    </row>
    <row r="139" spans="1:8" ht="18" hidden="1" customHeight="1" x14ac:dyDescent="0.25">
      <c r="A139" s="26" t="s">
        <v>256</v>
      </c>
      <c r="B139" s="15" t="s">
        <v>257</v>
      </c>
      <c r="C139" s="42">
        <v>0</v>
      </c>
      <c r="D139" s="42">
        <v>0</v>
      </c>
      <c r="E139" s="42">
        <v>0</v>
      </c>
      <c r="F139" s="42">
        <v>0</v>
      </c>
    </row>
    <row r="140" spans="1:8" x14ac:dyDescent="0.25">
      <c r="A140" s="39" t="s">
        <v>258</v>
      </c>
      <c r="B140" s="24" t="s">
        <v>259</v>
      </c>
      <c r="C140" s="25">
        <f>SUM(C141:C148)</f>
        <v>38677020</v>
      </c>
      <c r="D140" s="25">
        <f>SUM(D141:D148)</f>
        <v>0</v>
      </c>
      <c r="E140" s="25">
        <f>SUM(E141:E148)</f>
        <v>1425000</v>
      </c>
      <c r="F140" s="25">
        <f>SUM(F141:F148)</f>
        <v>40102020</v>
      </c>
    </row>
    <row r="141" spans="1:8" x14ac:dyDescent="0.25">
      <c r="A141" s="29" t="s">
        <v>260</v>
      </c>
      <c r="B141" s="15" t="s">
        <v>261</v>
      </c>
      <c r="C141" s="34">
        <v>3798400</v>
      </c>
      <c r="D141" s="34"/>
      <c r="E141" s="34"/>
      <c r="F141" s="30">
        <f t="shared" ref="F141:F148" si="10">SUM(C141:E141)</f>
        <v>3798400</v>
      </c>
      <c r="H141" s="46"/>
    </row>
    <row r="142" spans="1:8" x14ac:dyDescent="0.25">
      <c r="A142" s="29" t="s">
        <v>262</v>
      </c>
      <c r="B142" s="15" t="s">
        <v>263</v>
      </c>
      <c r="C142" s="34">
        <v>850000</v>
      </c>
      <c r="D142" s="34">
        <v>0</v>
      </c>
      <c r="E142" s="34">
        <v>0</v>
      </c>
      <c r="F142" s="30">
        <f t="shared" si="10"/>
        <v>850000</v>
      </c>
      <c r="H142" s="46"/>
    </row>
    <row r="143" spans="1:8" x14ac:dyDescent="0.25">
      <c r="A143" s="29" t="s">
        <v>264</v>
      </c>
      <c r="B143" s="15" t="s">
        <v>265</v>
      </c>
      <c r="C143" s="34">
        <v>8750000</v>
      </c>
      <c r="D143" s="34"/>
      <c r="E143" s="34"/>
      <c r="F143" s="30">
        <f t="shared" si="10"/>
        <v>8750000</v>
      </c>
      <c r="H143" s="46"/>
    </row>
    <row r="144" spans="1:8" x14ac:dyDescent="0.25">
      <c r="A144" s="29" t="s">
        <v>266</v>
      </c>
      <c r="B144" s="15" t="s">
        <v>267</v>
      </c>
      <c r="C144" s="34">
        <f>10900000-1206380</f>
        <v>9693620</v>
      </c>
      <c r="D144" s="34"/>
      <c r="E144" s="34">
        <v>1425000</v>
      </c>
      <c r="F144" s="30">
        <f t="shared" si="10"/>
        <v>11118620</v>
      </c>
      <c r="H144" s="46"/>
    </row>
    <row r="145" spans="1:8" x14ac:dyDescent="0.25">
      <c r="A145" s="29" t="s">
        <v>268</v>
      </c>
      <c r="B145" s="15" t="s">
        <v>269</v>
      </c>
      <c r="C145" s="34">
        <v>4400000</v>
      </c>
      <c r="D145" s="34"/>
      <c r="E145" s="34"/>
      <c r="F145" s="30">
        <f t="shared" si="10"/>
        <v>4400000</v>
      </c>
      <c r="H145" s="46"/>
    </row>
    <row r="146" spans="1:8" x14ac:dyDescent="0.25">
      <c r="A146" s="29" t="s">
        <v>270</v>
      </c>
      <c r="B146" s="15" t="s">
        <v>271</v>
      </c>
      <c r="C146" s="34">
        <v>2545000</v>
      </c>
      <c r="D146" s="34"/>
      <c r="E146" s="34"/>
      <c r="F146" s="30">
        <f t="shared" si="10"/>
        <v>2545000</v>
      </c>
      <c r="H146" s="46"/>
    </row>
    <row r="147" spans="1:8" x14ac:dyDescent="0.25">
      <c r="A147" s="29" t="s">
        <v>272</v>
      </c>
      <c r="B147" s="15" t="s">
        <v>273</v>
      </c>
      <c r="C147" s="34">
        <v>100000</v>
      </c>
      <c r="D147" s="34"/>
      <c r="E147" s="34"/>
      <c r="F147" s="30">
        <f t="shared" si="10"/>
        <v>100000</v>
      </c>
    </row>
    <row r="148" spans="1:8" ht="18.75" customHeight="1" x14ac:dyDescent="0.25">
      <c r="A148" s="29" t="s">
        <v>274</v>
      </c>
      <c r="B148" s="15" t="s">
        <v>275</v>
      </c>
      <c r="C148" s="34">
        <v>8540000</v>
      </c>
      <c r="D148" s="34"/>
      <c r="E148" s="34"/>
      <c r="F148" s="30">
        <f t="shared" si="10"/>
        <v>8540000</v>
      </c>
    </row>
    <row r="149" spans="1:8" ht="33" hidden="1" customHeight="1" x14ac:dyDescent="0.25">
      <c r="A149" s="47">
        <v>3</v>
      </c>
      <c r="B149" s="24" t="s">
        <v>276</v>
      </c>
      <c r="C149" s="48">
        <f>+C150+C155+C164+C167</f>
        <v>0</v>
      </c>
      <c r="D149" s="48">
        <f>+D150+D155+D164+D167</f>
        <v>0</v>
      </c>
      <c r="E149" s="48">
        <f>+E150+E155+E164+E167</f>
        <v>0</v>
      </c>
      <c r="F149" s="48">
        <f>+F150+F155+F164+F167</f>
        <v>0</v>
      </c>
    </row>
    <row r="150" spans="1:8" ht="34.5" hidden="1" customHeight="1" x14ac:dyDescent="0.25">
      <c r="A150" s="23" t="s">
        <v>277</v>
      </c>
      <c r="B150" s="24" t="s">
        <v>278</v>
      </c>
      <c r="C150" s="48">
        <f>SUM(C151:C154)</f>
        <v>0</v>
      </c>
      <c r="D150" s="48">
        <f>SUM(D151:D154)</f>
        <v>0</v>
      </c>
      <c r="E150" s="48">
        <f>SUM(E151:E154)</f>
        <v>0</v>
      </c>
      <c r="F150" s="48">
        <f>SUM(F151:F154)</f>
        <v>0</v>
      </c>
    </row>
    <row r="151" spans="1:8" ht="15" hidden="1" customHeight="1" x14ac:dyDescent="0.25">
      <c r="A151" s="26" t="s">
        <v>279</v>
      </c>
      <c r="B151" s="15" t="s">
        <v>280</v>
      </c>
      <c r="C151" s="49"/>
      <c r="D151" s="49"/>
      <c r="E151" s="49"/>
      <c r="F151" s="49"/>
    </row>
    <row r="152" spans="1:8" ht="25.5" hidden="1" customHeight="1" x14ac:dyDescent="0.25">
      <c r="A152" s="26" t="s">
        <v>281</v>
      </c>
      <c r="B152" s="15" t="s">
        <v>282</v>
      </c>
      <c r="C152" s="49"/>
      <c r="D152" s="49"/>
      <c r="E152" s="49"/>
      <c r="F152" s="49"/>
    </row>
    <row r="153" spans="1:8" ht="31.5" hidden="1" customHeight="1" x14ac:dyDescent="0.25">
      <c r="A153" s="26" t="s">
        <v>283</v>
      </c>
      <c r="B153" s="15" t="s">
        <v>284</v>
      </c>
      <c r="C153" s="49"/>
      <c r="D153" s="49"/>
      <c r="E153" s="49"/>
      <c r="F153" s="49"/>
    </row>
    <row r="154" spans="1:8" ht="30" hidden="1" customHeight="1" x14ac:dyDescent="0.25">
      <c r="A154" s="26" t="s">
        <v>285</v>
      </c>
      <c r="B154" s="15" t="s">
        <v>286</v>
      </c>
      <c r="C154" s="49"/>
      <c r="D154" s="49"/>
      <c r="E154" s="49"/>
      <c r="F154" s="49"/>
    </row>
    <row r="155" spans="1:8" ht="39.75" hidden="1" customHeight="1" x14ac:dyDescent="0.25">
      <c r="A155" s="23" t="s">
        <v>287</v>
      </c>
      <c r="B155" s="24" t="s">
        <v>288</v>
      </c>
      <c r="C155" s="48">
        <f>SUM(C156:C163)</f>
        <v>0</v>
      </c>
      <c r="D155" s="48">
        <f>SUM(D156:D163)</f>
        <v>0</v>
      </c>
      <c r="E155" s="48">
        <f>SUM(E156:E163)</f>
        <v>0</v>
      </c>
      <c r="F155" s="48">
        <f>SUM(F156:F163)</f>
        <v>0</v>
      </c>
    </row>
    <row r="156" spans="1:8" ht="27.75" hidden="1" customHeight="1" x14ac:dyDescent="0.25">
      <c r="A156" s="26" t="s">
        <v>289</v>
      </c>
      <c r="B156" s="15" t="s">
        <v>290</v>
      </c>
      <c r="C156" s="49"/>
      <c r="D156" s="49"/>
      <c r="E156" s="49"/>
      <c r="F156" s="49"/>
    </row>
    <row r="157" spans="1:8" ht="35.25" hidden="1" customHeight="1" x14ac:dyDescent="0.25">
      <c r="A157" s="26" t="s">
        <v>291</v>
      </c>
      <c r="B157" s="15" t="s">
        <v>292</v>
      </c>
      <c r="C157" s="49"/>
      <c r="D157" s="49"/>
      <c r="E157" s="49"/>
      <c r="F157" s="49"/>
    </row>
    <row r="158" spans="1:8" ht="26.25" hidden="1" customHeight="1" x14ac:dyDescent="0.25">
      <c r="A158" s="26" t="s">
        <v>293</v>
      </c>
      <c r="B158" s="15" t="s">
        <v>294</v>
      </c>
      <c r="C158" s="49"/>
      <c r="D158" s="49"/>
      <c r="E158" s="49"/>
      <c r="F158" s="49"/>
    </row>
    <row r="159" spans="1:8" ht="20.25" hidden="1" customHeight="1" x14ac:dyDescent="0.25">
      <c r="A159" s="26" t="s">
        <v>295</v>
      </c>
      <c r="B159" s="15" t="s">
        <v>296</v>
      </c>
      <c r="C159" s="49"/>
      <c r="D159" s="49"/>
      <c r="E159" s="49"/>
      <c r="F159" s="49"/>
    </row>
    <row r="160" spans="1:8" ht="24" hidden="1" customHeight="1" x14ac:dyDescent="0.25">
      <c r="A160" s="26" t="s">
        <v>297</v>
      </c>
      <c r="B160" s="15" t="s">
        <v>298</v>
      </c>
      <c r="C160" s="49"/>
      <c r="D160" s="49"/>
      <c r="E160" s="49"/>
      <c r="F160" s="49"/>
    </row>
    <row r="161" spans="1:6" ht="31.5" hidden="1" customHeight="1" x14ac:dyDescent="0.25">
      <c r="A161" s="26" t="s">
        <v>299</v>
      </c>
      <c r="B161" s="15" t="s">
        <v>300</v>
      </c>
      <c r="C161" s="49"/>
      <c r="D161" s="49"/>
      <c r="E161" s="49"/>
      <c r="F161" s="49"/>
    </row>
    <row r="162" spans="1:6" ht="26.25" hidden="1" customHeight="1" x14ac:dyDescent="0.25">
      <c r="A162" s="26" t="s">
        <v>301</v>
      </c>
      <c r="B162" s="15" t="s">
        <v>302</v>
      </c>
      <c r="C162" s="49"/>
      <c r="D162" s="49"/>
      <c r="E162" s="49"/>
      <c r="F162" s="49"/>
    </row>
    <row r="163" spans="1:6" ht="35.25" hidden="1" customHeight="1" x14ac:dyDescent="0.25">
      <c r="A163" s="26" t="s">
        <v>303</v>
      </c>
      <c r="B163" s="15" t="s">
        <v>304</v>
      </c>
      <c r="C163" s="49"/>
      <c r="D163" s="49"/>
      <c r="E163" s="49"/>
      <c r="F163" s="49"/>
    </row>
    <row r="164" spans="1:6" ht="33" hidden="1" customHeight="1" x14ac:dyDescent="0.25">
      <c r="A164" s="23" t="s">
        <v>305</v>
      </c>
      <c r="B164" s="24" t="s">
        <v>306</v>
      </c>
      <c r="C164" s="48">
        <f>SUM(C165:C166)</f>
        <v>0</v>
      </c>
      <c r="D164" s="48">
        <f>SUM(D165:D166)</f>
        <v>0</v>
      </c>
      <c r="E164" s="48">
        <f>SUM(E165:E166)</f>
        <v>0</v>
      </c>
      <c r="F164" s="48">
        <f>SUM(F165:F166)</f>
        <v>0</v>
      </c>
    </row>
    <row r="165" spans="1:6" ht="32.25" hidden="1" customHeight="1" x14ac:dyDescent="0.25">
      <c r="A165" s="26" t="s">
        <v>307</v>
      </c>
      <c r="B165" s="15" t="s">
        <v>308</v>
      </c>
      <c r="C165" s="49"/>
      <c r="D165" s="49"/>
      <c r="E165" s="49"/>
      <c r="F165" s="49"/>
    </row>
    <row r="166" spans="1:6" ht="29.25" hidden="1" customHeight="1" x14ac:dyDescent="0.25">
      <c r="A166" s="26" t="s">
        <v>309</v>
      </c>
      <c r="B166" s="15" t="s">
        <v>310</v>
      </c>
      <c r="C166" s="49"/>
      <c r="D166" s="49"/>
      <c r="E166" s="49"/>
      <c r="F166" s="49"/>
    </row>
    <row r="167" spans="1:6" ht="26.25" hidden="1" customHeight="1" x14ac:dyDescent="0.25">
      <c r="A167" s="23" t="s">
        <v>311</v>
      </c>
      <c r="B167" s="24" t="s">
        <v>312</v>
      </c>
      <c r="C167" s="48">
        <f>SUM(C168:C172)</f>
        <v>0</v>
      </c>
      <c r="D167" s="48">
        <f>SUM(D168:D172)</f>
        <v>0</v>
      </c>
      <c r="E167" s="48">
        <f>SUM(E168:E172)</f>
        <v>0</v>
      </c>
      <c r="F167" s="48">
        <f>SUM(F168:F172)</f>
        <v>0</v>
      </c>
    </row>
    <row r="168" spans="1:6" ht="27.75" hidden="1" customHeight="1" x14ac:dyDescent="0.25">
      <c r="A168" s="26" t="s">
        <v>313</v>
      </c>
      <c r="B168" s="15" t="s">
        <v>314</v>
      </c>
      <c r="C168" s="49"/>
      <c r="D168" s="49"/>
      <c r="E168" s="49"/>
      <c r="F168" s="49"/>
    </row>
    <row r="169" spans="1:6" ht="36" hidden="1" customHeight="1" x14ac:dyDescent="0.25">
      <c r="A169" s="26" t="s">
        <v>315</v>
      </c>
      <c r="B169" s="15" t="s">
        <v>316</v>
      </c>
      <c r="C169" s="49"/>
      <c r="D169" s="49"/>
      <c r="E169" s="49"/>
      <c r="F169" s="49"/>
    </row>
    <row r="170" spans="1:6" ht="34.5" hidden="1" customHeight="1" x14ac:dyDescent="0.25">
      <c r="A170" s="26" t="s">
        <v>317</v>
      </c>
      <c r="B170" s="15" t="s">
        <v>318</v>
      </c>
      <c r="C170" s="49"/>
      <c r="D170" s="49"/>
      <c r="E170" s="49"/>
      <c r="F170" s="49"/>
    </row>
    <row r="171" spans="1:6" ht="29.25" hidden="1" customHeight="1" x14ac:dyDescent="0.25">
      <c r="A171" s="26" t="s">
        <v>319</v>
      </c>
      <c r="B171" s="15" t="s">
        <v>320</v>
      </c>
      <c r="C171" s="49"/>
      <c r="D171" s="49"/>
      <c r="E171" s="49"/>
      <c r="F171" s="49"/>
    </row>
    <row r="172" spans="1:6" ht="26.25" hidden="1" customHeight="1" x14ac:dyDescent="0.25">
      <c r="A172" s="26" t="s">
        <v>321</v>
      </c>
      <c r="B172" s="15" t="s">
        <v>322</v>
      </c>
      <c r="C172" s="49"/>
      <c r="D172" s="49"/>
      <c r="E172" s="49"/>
      <c r="F172" s="49"/>
    </row>
    <row r="173" spans="1:6" ht="28.5" hidden="1" customHeight="1" x14ac:dyDescent="0.25">
      <c r="A173" s="23">
        <v>4</v>
      </c>
      <c r="B173" s="24" t="s">
        <v>323</v>
      </c>
      <c r="C173" s="50">
        <f>+C174+C183+C192</f>
        <v>0</v>
      </c>
      <c r="D173" s="50">
        <f>+D174+D183+D192</f>
        <v>0</v>
      </c>
      <c r="E173" s="50">
        <f>+E174+E183+E192</f>
        <v>0</v>
      </c>
      <c r="F173" s="50">
        <f>+F174+F183+F192</f>
        <v>0</v>
      </c>
    </row>
    <row r="174" spans="1:6" ht="28.5" hidden="1" customHeight="1" x14ac:dyDescent="0.25">
      <c r="A174" s="23" t="s">
        <v>324</v>
      </c>
      <c r="B174" s="24" t="s">
        <v>325</v>
      </c>
      <c r="C174" s="50">
        <f>SUM(C175:C182)</f>
        <v>0</v>
      </c>
      <c r="D174" s="50">
        <f>SUM(D175:D182)</f>
        <v>0</v>
      </c>
      <c r="E174" s="50">
        <f>SUM(E175:E182)</f>
        <v>0</v>
      </c>
      <c r="F174" s="50">
        <f>SUM(F175:F182)</f>
        <v>0</v>
      </c>
    </row>
    <row r="175" spans="1:6" ht="28.5" hidden="1" customHeight="1" x14ac:dyDescent="0.25">
      <c r="A175" s="26" t="s">
        <v>326</v>
      </c>
      <c r="B175" s="15" t="s">
        <v>327</v>
      </c>
      <c r="C175" s="42"/>
      <c r="D175" s="42"/>
      <c r="E175" s="42"/>
      <c r="F175" s="42"/>
    </row>
    <row r="176" spans="1:6" ht="26.25" hidden="1" customHeight="1" x14ac:dyDescent="0.25">
      <c r="A176" s="26" t="s">
        <v>328</v>
      </c>
      <c r="B176" s="15" t="s">
        <v>329</v>
      </c>
      <c r="C176" s="42"/>
      <c r="D176" s="42"/>
      <c r="E176" s="42"/>
      <c r="F176" s="42"/>
    </row>
    <row r="177" spans="1:6" ht="26.25" hidden="1" customHeight="1" x14ac:dyDescent="0.25">
      <c r="A177" s="26" t="s">
        <v>330</v>
      </c>
      <c r="B177" s="15" t="s">
        <v>331</v>
      </c>
      <c r="C177" s="42"/>
      <c r="D177" s="42"/>
      <c r="E177" s="42"/>
      <c r="F177" s="42"/>
    </row>
    <row r="178" spans="1:6" ht="24" hidden="1" customHeight="1" x14ac:dyDescent="0.25">
      <c r="A178" s="26" t="s">
        <v>332</v>
      </c>
      <c r="B178" s="15" t="s">
        <v>333</v>
      </c>
      <c r="C178" s="42"/>
      <c r="D178" s="42"/>
      <c r="E178" s="42"/>
      <c r="F178" s="42"/>
    </row>
    <row r="179" spans="1:6" ht="25.5" hidden="1" customHeight="1" x14ac:dyDescent="0.25">
      <c r="A179" s="26" t="s">
        <v>334</v>
      </c>
      <c r="B179" s="15" t="s">
        <v>335</v>
      </c>
      <c r="C179" s="42"/>
      <c r="D179" s="42"/>
      <c r="E179" s="42"/>
      <c r="F179" s="42"/>
    </row>
    <row r="180" spans="1:6" ht="22.5" hidden="1" customHeight="1" x14ac:dyDescent="0.25">
      <c r="A180" s="26" t="s">
        <v>336</v>
      </c>
      <c r="B180" s="15" t="s">
        <v>337</v>
      </c>
      <c r="C180" s="42"/>
      <c r="D180" s="42"/>
      <c r="E180" s="42"/>
      <c r="F180" s="42"/>
    </row>
    <row r="181" spans="1:6" ht="21.75" hidden="1" customHeight="1" x14ac:dyDescent="0.25">
      <c r="A181" s="26" t="s">
        <v>338</v>
      </c>
      <c r="B181" s="15" t="s">
        <v>339</v>
      </c>
      <c r="C181" s="42"/>
      <c r="D181" s="42"/>
      <c r="E181" s="42"/>
      <c r="F181" s="42"/>
    </row>
    <row r="182" spans="1:6" ht="21.75" hidden="1" customHeight="1" x14ac:dyDescent="0.25">
      <c r="A182" s="26" t="s">
        <v>340</v>
      </c>
      <c r="B182" s="15" t="s">
        <v>341</v>
      </c>
      <c r="C182" s="42"/>
      <c r="D182" s="42"/>
      <c r="E182" s="42"/>
      <c r="F182" s="42"/>
    </row>
    <row r="183" spans="1:6" ht="24" hidden="1" customHeight="1" x14ac:dyDescent="0.25">
      <c r="A183" s="23" t="s">
        <v>342</v>
      </c>
      <c r="B183" s="24" t="s">
        <v>343</v>
      </c>
      <c r="C183" s="50">
        <f>SUM(C184:C191)</f>
        <v>0</v>
      </c>
      <c r="D183" s="50">
        <f>SUM(D184:D191)</f>
        <v>0</v>
      </c>
      <c r="E183" s="50">
        <f>SUM(E184:E191)</f>
        <v>0</v>
      </c>
      <c r="F183" s="50">
        <f>SUM(F184:F191)</f>
        <v>0</v>
      </c>
    </row>
    <row r="184" spans="1:6" ht="27.75" hidden="1" customHeight="1" x14ac:dyDescent="0.25">
      <c r="A184" s="26" t="s">
        <v>344</v>
      </c>
      <c r="B184" s="15" t="s">
        <v>345</v>
      </c>
      <c r="C184" s="42"/>
      <c r="D184" s="42"/>
      <c r="E184" s="42"/>
      <c r="F184" s="42"/>
    </row>
    <row r="185" spans="1:6" ht="18.75" hidden="1" customHeight="1" x14ac:dyDescent="0.25">
      <c r="A185" s="26" t="s">
        <v>346</v>
      </c>
      <c r="B185" s="15" t="s">
        <v>347</v>
      </c>
      <c r="C185" s="42"/>
      <c r="D185" s="42"/>
      <c r="E185" s="42"/>
      <c r="F185" s="42"/>
    </row>
    <row r="186" spans="1:6" ht="18.75" hidden="1" customHeight="1" x14ac:dyDescent="0.25">
      <c r="A186" s="26" t="s">
        <v>348</v>
      </c>
      <c r="B186" s="15" t="s">
        <v>349</v>
      </c>
      <c r="C186" s="42"/>
      <c r="D186" s="42"/>
      <c r="E186" s="42"/>
      <c r="F186" s="42"/>
    </row>
    <row r="187" spans="1:6" ht="21.75" hidden="1" customHeight="1" x14ac:dyDescent="0.25">
      <c r="A187" s="26" t="s">
        <v>350</v>
      </c>
      <c r="B187" s="15" t="s">
        <v>351</v>
      </c>
      <c r="C187" s="42"/>
      <c r="D187" s="42"/>
      <c r="E187" s="42"/>
      <c r="F187" s="42"/>
    </row>
    <row r="188" spans="1:6" ht="22.5" hidden="1" customHeight="1" x14ac:dyDescent="0.25">
      <c r="A188" s="26" t="s">
        <v>352</v>
      </c>
      <c r="B188" s="15" t="s">
        <v>353</v>
      </c>
      <c r="C188" s="42"/>
      <c r="D188" s="42"/>
      <c r="E188" s="42"/>
      <c r="F188" s="42"/>
    </row>
    <row r="189" spans="1:6" ht="19.5" hidden="1" customHeight="1" x14ac:dyDescent="0.25">
      <c r="A189" s="26" t="s">
        <v>354</v>
      </c>
      <c r="B189" s="15" t="s">
        <v>355</v>
      </c>
      <c r="C189" s="42"/>
      <c r="D189" s="42"/>
      <c r="E189" s="42"/>
      <c r="F189" s="42"/>
    </row>
    <row r="190" spans="1:6" ht="18.75" hidden="1" customHeight="1" x14ac:dyDescent="0.25">
      <c r="A190" s="26" t="s">
        <v>356</v>
      </c>
      <c r="B190" s="15" t="s">
        <v>357</v>
      </c>
      <c r="C190" s="42"/>
      <c r="D190" s="42"/>
      <c r="E190" s="42"/>
      <c r="F190" s="42"/>
    </row>
    <row r="191" spans="1:6" ht="21" hidden="1" customHeight="1" x14ac:dyDescent="0.25">
      <c r="A191" s="26" t="s">
        <v>358</v>
      </c>
      <c r="B191" s="15" t="s">
        <v>359</v>
      </c>
      <c r="C191" s="42"/>
      <c r="D191" s="42"/>
      <c r="E191" s="42"/>
      <c r="F191" s="42"/>
    </row>
    <row r="192" spans="1:6" ht="18.75" hidden="1" customHeight="1" x14ac:dyDescent="0.25">
      <c r="A192" s="23" t="s">
        <v>360</v>
      </c>
      <c r="B192" s="24" t="s">
        <v>361</v>
      </c>
      <c r="C192" s="50">
        <f>SUM(C193:C194)</f>
        <v>0</v>
      </c>
      <c r="D192" s="50">
        <f>SUM(D193:D194)</f>
        <v>0</v>
      </c>
      <c r="E192" s="50">
        <f>SUM(E193:E194)</f>
        <v>0</v>
      </c>
      <c r="F192" s="50">
        <f>SUM(F193:F194)</f>
        <v>0</v>
      </c>
    </row>
    <row r="193" spans="1:6" ht="14.25" hidden="1" customHeight="1" x14ac:dyDescent="0.25">
      <c r="A193" s="26" t="s">
        <v>362</v>
      </c>
      <c r="B193" s="15" t="s">
        <v>363</v>
      </c>
      <c r="C193" s="42"/>
      <c r="D193" s="42"/>
      <c r="E193" s="42"/>
      <c r="F193" s="42"/>
    </row>
    <row r="194" spans="1:6" ht="30" hidden="1" customHeight="1" x14ac:dyDescent="0.25">
      <c r="A194" s="26" t="s">
        <v>364</v>
      </c>
      <c r="B194" s="15" t="s">
        <v>365</v>
      </c>
      <c r="C194" s="42"/>
      <c r="D194" s="42"/>
      <c r="E194" s="42"/>
      <c r="F194" s="42"/>
    </row>
    <row r="195" spans="1:6" x14ac:dyDescent="0.25">
      <c r="A195" s="47">
        <v>5</v>
      </c>
      <c r="B195" s="47" t="s">
        <v>366</v>
      </c>
      <c r="C195" s="25">
        <f>+C196+C205+C214+C218</f>
        <v>53251920</v>
      </c>
      <c r="D195" s="25">
        <f t="shared" ref="D195:F195" si="11">+D196+D205+D214+D218</f>
        <v>24600000</v>
      </c>
      <c r="E195" s="25">
        <f>+E196+E205+E214+E218</f>
        <v>11211000</v>
      </c>
      <c r="F195" s="25">
        <f t="shared" si="11"/>
        <v>89062920</v>
      </c>
    </row>
    <row r="196" spans="1:6" x14ac:dyDescent="0.25">
      <c r="A196" s="23" t="s">
        <v>367</v>
      </c>
      <c r="B196" s="24" t="s">
        <v>368</v>
      </c>
      <c r="C196" s="25">
        <f>SUM(C197:C204)</f>
        <v>23251920</v>
      </c>
      <c r="D196" s="25">
        <f t="shared" ref="D196:F196" si="12">SUM(D197:D204)</f>
        <v>24600000</v>
      </c>
      <c r="E196" s="25">
        <f t="shared" si="12"/>
        <v>11211000</v>
      </c>
      <c r="F196" s="25">
        <f t="shared" si="12"/>
        <v>59062920</v>
      </c>
    </row>
    <row r="197" spans="1:6" hidden="1" x14ac:dyDescent="0.25">
      <c r="A197" s="26" t="s">
        <v>369</v>
      </c>
      <c r="B197" s="15" t="s">
        <v>370</v>
      </c>
      <c r="C197" s="34"/>
      <c r="D197" s="34"/>
      <c r="E197" s="34"/>
      <c r="F197" s="34"/>
    </row>
    <row r="198" spans="1:6" ht="16.2" hidden="1" customHeight="1" x14ac:dyDescent="0.25">
      <c r="A198" s="29" t="s">
        <v>371</v>
      </c>
      <c r="B198" s="15" t="s">
        <v>372</v>
      </c>
      <c r="C198" s="34">
        <v>0</v>
      </c>
      <c r="D198" s="34"/>
      <c r="E198" s="34"/>
      <c r="F198" s="30">
        <f t="shared" ref="F198" si="13">SUM(C198:E198)</f>
        <v>0</v>
      </c>
    </row>
    <row r="199" spans="1:6" x14ac:dyDescent="0.25">
      <c r="A199" s="26" t="s">
        <v>373</v>
      </c>
      <c r="B199" s="15" t="s">
        <v>374</v>
      </c>
      <c r="C199" s="34">
        <v>15500000</v>
      </c>
      <c r="D199" s="34"/>
      <c r="E199" s="34"/>
      <c r="F199" s="30">
        <f t="shared" ref="F199:F202" si="14">SUM(C199:D199)</f>
        <v>15500000</v>
      </c>
    </row>
    <row r="200" spans="1:6" x14ac:dyDescent="0.25">
      <c r="A200" s="26" t="s">
        <v>375</v>
      </c>
      <c r="B200" s="15" t="s">
        <v>376</v>
      </c>
      <c r="C200" s="34">
        <v>5351920</v>
      </c>
      <c r="D200" s="34"/>
      <c r="E200" s="34"/>
      <c r="F200" s="30">
        <f t="shared" si="14"/>
        <v>5351920</v>
      </c>
    </row>
    <row r="201" spans="1:6" x14ac:dyDescent="0.25">
      <c r="A201" s="26" t="s">
        <v>377</v>
      </c>
      <c r="B201" s="15" t="s">
        <v>378</v>
      </c>
      <c r="C201" s="34">
        <v>1200000</v>
      </c>
      <c r="D201" s="34">
        <v>24600000</v>
      </c>
      <c r="E201" s="34"/>
      <c r="F201" s="30">
        <f t="shared" si="14"/>
        <v>25800000</v>
      </c>
    </row>
    <row r="202" spans="1:6" hidden="1" x14ac:dyDescent="0.25">
      <c r="A202" s="26" t="s">
        <v>379</v>
      </c>
      <c r="B202" s="15" t="s">
        <v>380</v>
      </c>
      <c r="C202" s="34"/>
      <c r="D202" s="34"/>
      <c r="E202" s="34"/>
      <c r="F202" s="30">
        <f t="shared" si="14"/>
        <v>0</v>
      </c>
    </row>
    <row r="203" spans="1:6" ht="18" hidden="1" customHeight="1" x14ac:dyDescent="0.25">
      <c r="A203" s="26" t="s">
        <v>381</v>
      </c>
      <c r="B203" s="15" t="s">
        <v>382</v>
      </c>
      <c r="C203" s="34"/>
      <c r="D203" s="34"/>
      <c r="E203" s="34"/>
      <c r="F203" s="30">
        <f t="shared" ref="F203:F204" si="15">SUM(C203:E203)</f>
        <v>0</v>
      </c>
    </row>
    <row r="204" spans="1:6" x14ac:dyDescent="0.25">
      <c r="A204" s="26" t="s">
        <v>383</v>
      </c>
      <c r="B204" s="15" t="s">
        <v>384</v>
      </c>
      <c r="C204" s="34">
        <v>1200000</v>
      </c>
      <c r="D204" s="34"/>
      <c r="E204" s="34">
        <v>11211000</v>
      </c>
      <c r="F204" s="30">
        <f t="shared" si="15"/>
        <v>12411000</v>
      </c>
    </row>
    <row r="205" spans="1:6" ht="12.75" hidden="1" customHeight="1" x14ac:dyDescent="0.25">
      <c r="A205" s="23" t="s">
        <v>385</v>
      </c>
      <c r="B205" s="24" t="s">
        <v>386</v>
      </c>
      <c r="C205" s="25">
        <f>SUM(C206:C213)</f>
        <v>0</v>
      </c>
      <c r="D205" s="25">
        <f t="shared" ref="D205:F205" si="16">SUM(D206:D213)</f>
        <v>0</v>
      </c>
      <c r="E205" s="25">
        <f t="shared" si="16"/>
        <v>0</v>
      </c>
      <c r="F205" s="25">
        <f t="shared" si="16"/>
        <v>0</v>
      </c>
    </row>
    <row r="206" spans="1:6" ht="12.75" hidden="1" customHeight="1" x14ac:dyDescent="0.25">
      <c r="A206" s="26" t="s">
        <v>387</v>
      </c>
      <c r="B206" s="15" t="s">
        <v>388</v>
      </c>
      <c r="C206" s="34"/>
      <c r="D206" s="34"/>
      <c r="E206" s="34"/>
      <c r="F206" s="34"/>
    </row>
    <row r="207" spans="1:6" ht="12" hidden="1" customHeight="1" x14ac:dyDescent="0.25">
      <c r="A207" s="26" t="s">
        <v>389</v>
      </c>
      <c r="B207" s="15" t="s">
        <v>390</v>
      </c>
      <c r="C207" s="28"/>
      <c r="D207" s="28"/>
      <c r="E207" s="28"/>
      <c r="F207" s="28"/>
    </row>
    <row r="208" spans="1:6" ht="12.75" hidden="1" customHeight="1" x14ac:dyDescent="0.25">
      <c r="A208" s="26" t="s">
        <v>391</v>
      </c>
      <c r="B208" s="15" t="s">
        <v>392</v>
      </c>
      <c r="C208" s="28"/>
      <c r="D208" s="28"/>
      <c r="E208" s="28"/>
      <c r="F208" s="28"/>
    </row>
    <row r="209" spans="1:9" ht="12.75" hidden="1" customHeight="1" x14ac:dyDescent="0.25">
      <c r="A209" s="26" t="s">
        <v>393</v>
      </c>
      <c r="B209" s="15" t="s">
        <v>394</v>
      </c>
      <c r="C209" s="28"/>
      <c r="D209" s="28"/>
      <c r="E209" s="28"/>
      <c r="F209" s="28"/>
    </row>
    <row r="210" spans="1:9" ht="11.25" hidden="1" customHeight="1" x14ac:dyDescent="0.25">
      <c r="A210" s="26" t="s">
        <v>395</v>
      </c>
      <c r="B210" s="15" t="s">
        <v>396</v>
      </c>
      <c r="C210" s="28"/>
      <c r="D210" s="28"/>
      <c r="E210" s="28"/>
      <c r="F210" s="28"/>
    </row>
    <row r="211" spans="1:9" ht="13.5" hidden="1" customHeight="1" x14ac:dyDescent="0.25">
      <c r="A211" s="26" t="s">
        <v>397</v>
      </c>
      <c r="B211" s="15" t="s">
        <v>398</v>
      </c>
      <c r="C211" s="28"/>
      <c r="D211" s="28"/>
      <c r="E211" s="28"/>
      <c r="F211" s="28"/>
    </row>
    <row r="212" spans="1:9" ht="15" hidden="1" customHeight="1" x14ac:dyDescent="0.25">
      <c r="A212" s="26" t="s">
        <v>399</v>
      </c>
      <c r="B212" s="15" t="s">
        <v>400</v>
      </c>
      <c r="C212" s="28"/>
      <c r="D212" s="28"/>
      <c r="E212" s="28"/>
      <c r="F212" s="28"/>
    </row>
    <row r="213" spans="1:9" ht="14.25" hidden="1" customHeight="1" x14ac:dyDescent="0.25">
      <c r="A213" s="26" t="s">
        <v>401</v>
      </c>
      <c r="B213" s="15" t="s">
        <v>402</v>
      </c>
      <c r="C213" s="43"/>
      <c r="D213" s="43"/>
      <c r="E213" s="43"/>
      <c r="F213" s="43"/>
    </row>
    <row r="214" spans="1:9" ht="20.25" hidden="1" customHeight="1" x14ac:dyDescent="0.25">
      <c r="A214" s="23" t="s">
        <v>403</v>
      </c>
      <c r="B214" s="24" t="s">
        <v>404</v>
      </c>
      <c r="C214" s="25">
        <f>SUM(C215:C217)</f>
        <v>0</v>
      </c>
      <c r="D214" s="25">
        <f t="shared" ref="D214:F214" si="17">SUM(D215:D217)</f>
        <v>0</v>
      </c>
      <c r="E214" s="25">
        <f t="shared" si="17"/>
        <v>0</v>
      </c>
      <c r="F214" s="25">
        <f t="shared" si="17"/>
        <v>0</v>
      </c>
    </row>
    <row r="215" spans="1:9" ht="18.75" hidden="1" customHeight="1" x14ac:dyDescent="0.25">
      <c r="A215" s="26" t="s">
        <v>405</v>
      </c>
      <c r="B215" s="15" t="s">
        <v>406</v>
      </c>
      <c r="C215" s="28"/>
      <c r="D215" s="28"/>
      <c r="E215" s="28"/>
      <c r="F215" s="28"/>
    </row>
    <row r="216" spans="1:9" ht="16.5" hidden="1" customHeight="1" x14ac:dyDescent="0.25">
      <c r="A216" s="26" t="s">
        <v>407</v>
      </c>
      <c r="B216" s="15" t="s">
        <v>408</v>
      </c>
      <c r="C216" s="28"/>
      <c r="D216" s="28"/>
      <c r="E216" s="28"/>
      <c r="F216" s="28"/>
    </row>
    <row r="217" spans="1:9" ht="15.75" hidden="1" customHeight="1" x14ac:dyDescent="0.25">
      <c r="A217" s="26" t="s">
        <v>409</v>
      </c>
      <c r="B217" s="15" t="s">
        <v>410</v>
      </c>
      <c r="C217" s="28"/>
      <c r="D217" s="28"/>
      <c r="E217" s="28"/>
      <c r="F217" s="28"/>
    </row>
    <row r="218" spans="1:9" x14ac:dyDescent="0.25">
      <c r="A218" s="23" t="s">
        <v>411</v>
      </c>
      <c r="B218" s="24" t="s">
        <v>412</v>
      </c>
      <c r="C218" s="25">
        <f>SUM(C219:C222)</f>
        <v>30000000</v>
      </c>
      <c r="D218" s="25">
        <f t="shared" ref="D218:F218" si="18">SUM(D219:D222)</f>
        <v>0</v>
      </c>
      <c r="E218" s="25">
        <f t="shared" si="18"/>
        <v>0</v>
      </c>
      <c r="F218" s="25">
        <f t="shared" si="18"/>
        <v>30000000</v>
      </c>
    </row>
    <row r="219" spans="1:9" ht="11.25" hidden="1" customHeight="1" x14ac:dyDescent="0.25">
      <c r="A219" s="26" t="s">
        <v>413</v>
      </c>
      <c r="B219" s="15" t="s">
        <v>414</v>
      </c>
      <c r="C219" s="42"/>
      <c r="D219" s="42"/>
      <c r="E219" s="42"/>
      <c r="F219" s="42"/>
    </row>
    <row r="220" spans="1:9" ht="12" hidden="1" customHeight="1" x14ac:dyDescent="0.25">
      <c r="A220" s="26" t="s">
        <v>415</v>
      </c>
      <c r="B220" s="15" t="s">
        <v>416</v>
      </c>
      <c r="C220" s="42"/>
      <c r="D220" s="42"/>
      <c r="E220" s="42"/>
      <c r="F220" s="42"/>
    </row>
    <row r="221" spans="1:9" x14ac:dyDescent="0.25">
      <c r="A221" s="26" t="s">
        <v>417</v>
      </c>
      <c r="B221" s="15" t="s">
        <v>418</v>
      </c>
      <c r="C221" s="34">
        <v>30000000</v>
      </c>
      <c r="D221" s="34"/>
      <c r="E221" s="34"/>
      <c r="F221" s="30">
        <f t="shared" ref="F221" si="19">SUM(C221:E221)</f>
        <v>30000000</v>
      </c>
    </row>
    <row r="222" spans="1:9" ht="19.5" hidden="1" customHeight="1" x14ac:dyDescent="0.25">
      <c r="A222" s="26" t="s">
        <v>419</v>
      </c>
      <c r="B222" s="15" t="s">
        <v>420</v>
      </c>
      <c r="C222" s="34"/>
      <c r="D222" s="34">
        <v>0</v>
      </c>
      <c r="E222" s="34">
        <v>0</v>
      </c>
      <c r="F222" s="34">
        <v>0</v>
      </c>
    </row>
    <row r="223" spans="1:9" x14ac:dyDescent="0.25">
      <c r="A223" s="23">
        <v>6</v>
      </c>
      <c r="B223" s="24" t="s">
        <v>421</v>
      </c>
      <c r="C223" s="25">
        <f>+C224+C234+C239+C246+C251+C253+C256</f>
        <v>59840183</v>
      </c>
      <c r="D223" s="25">
        <f>+D224+D234+D239+D246+D251+D253+D256</f>
        <v>0</v>
      </c>
      <c r="E223" s="25">
        <f>+E224+E234+E239+E246+E251+E253+E256</f>
        <v>7000000</v>
      </c>
      <c r="F223" s="25">
        <f>+F224+F234+F239+F246+F251+F253+F256</f>
        <v>77960183</v>
      </c>
    </row>
    <row r="224" spans="1:9" ht="14.4" x14ac:dyDescent="0.3">
      <c r="A224" s="23" t="s">
        <v>422</v>
      </c>
      <c r="B224" s="24" t="s">
        <v>423</v>
      </c>
      <c r="C224" s="25">
        <f>SUM(C225:C233)</f>
        <v>32740183</v>
      </c>
      <c r="D224" s="25">
        <f>SUM(D225:D233)</f>
        <v>0</v>
      </c>
      <c r="E224" s="25">
        <f>SUM(E225:E233)</f>
        <v>0</v>
      </c>
      <c r="F224" s="25">
        <f>SUM(F225:F233)</f>
        <v>32740183</v>
      </c>
      <c r="I224" s="51"/>
    </row>
    <row r="225" spans="1:10" ht="3" customHeight="1" x14ac:dyDescent="0.25">
      <c r="A225" s="26" t="s">
        <v>424</v>
      </c>
      <c r="B225" s="15" t="s">
        <v>425</v>
      </c>
      <c r="C225" s="42">
        <v>0</v>
      </c>
      <c r="D225" s="42">
        <v>0</v>
      </c>
      <c r="E225" s="42">
        <v>0</v>
      </c>
      <c r="F225" s="42">
        <v>0</v>
      </c>
    </row>
    <row r="226" spans="1:10" ht="41.7" hidden="1" customHeight="1" x14ac:dyDescent="0.25">
      <c r="A226" s="52" t="s">
        <v>426</v>
      </c>
      <c r="B226" s="53" t="s">
        <v>427</v>
      </c>
      <c r="C226" s="54">
        <v>0</v>
      </c>
      <c r="D226" s="54">
        <v>0</v>
      </c>
      <c r="E226" s="54">
        <v>0</v>
      </c>
      <c r="F226" s="54">
        <v>0</v>
      </c>
    </row>
    <row r="227" spans="1:10" x14ac:dyDescent="0.25">
      <c r="A227" s="26" t="s">
        <v>428</v>
      </c>
      <c r="B227" s="15" t="s">
        <v>429</v>
      </c>
      <c r="C227" s="43">
        <v>16370091</v>
      </c>
      <c r="D227" s="43">
        <v>0</v>
      </c>
      <c r="E227" s="43">
        <v>0</v>
      </c>
      <c r="F227" s="30">
        <f t="shared" ref="F227:F228" si="20">SUM(C227:E227)</f>
        <v>16370091</v>
      </c>
      <c r="I227" s="21" t="s">
        <v>55</v>
      </c>
      <c r="J227" s="4" t="s">
        <v>55</v>
      </c>
    </row>
    <row r="228" spans="1:10" x14ac:dyDescent="0.25">
      <c r="A228" s="26" t="s">
        <v>430</v>
      </c>
      <c r="B228" s="15" t="s">
        <v>429</v>
      </c>
      <c r="C228" s="43">
        <v>16370092</v>
      </c>
      <c r="D228" s="43">
        <v>0</v>
      </c>
      <c r="E228" s="43">
        <v>0</v>
      </c>
      <c r="F228" s="30">
        <f t="shared" si="20"/>
        <v>16370092</v>
      </c>
      <c r="I228" s="21" t="s">
        <v>55</v>
      </c>
    </row>
    <row r="229" spans="1:10" ht="22.5" hidden="1" customHeight="1" x14ac:dyDescent="0.25">
      <c r="A229" s="26" t="s">
        <v>431</v>
      </c>
      <c r="B229" s="15" t="s">
        <v>432</v>
      </c>
      <c r="C229" s="42">
        <v>0</v>
      </c>
      <c r="D229" s="42">
        <v>0</v>
      </c>
      <c r="E229" s="42">
        <v>0</v>
      </c>
      <c r="F229" s="42">
        <v>0</v>
      </c>
    </row>
    <row r="230" spans="1:10" ht="17.7" hidden="1" customHeight="1" x14ac:dyDescent="0.25">
      <c r="A230" s="26" t="s">
        <v>433</v>
      </c>
      <c r="B230" s="15" t="s">
        <v>434</v>
      </c>
      <c r="C230" s="42">
        <v>0</v>
      </c>
      <c r="D230" s="42">
        <v>0</v>
      </c>
      <c r="E230" s="42">
        <v>0</v>
      </c>
      <c r="F230" s="42">
        <v>0</v>
      </c>
    </row>
    <row r="231" spans="1:10" ht="15" hidden="1" customHeight="1" x14ac:dyDescent="0.25">
      <c r="A231" s="26" t="s">
        <v>435</v>
      </c>
      <c r="B231" s="15" t="s">
        <v>436</v>
      </c>
      <c r="C231" s="42">
        <v>0</v>
      </c>
      <c r="D231" s="42">
        <v>0</v>
      </c>
      <c r="E231" s="42">
        <v>0</v>
      </c>
      <c r="F231" s="42">
        <v>0</v>
      </c>
    </row>
    <row r="232" spans="1:10" ht="15.45" hidden="1" customHeight="1" x14ac:dyDescent="0.25">
      <c r="A232" s="26" t="s">
        <v>437</v>
      </c>
      <c r="B232" s="15" t="s">
        <v>438</v>
      </c>
      <c r="C232" s="42">
        <v>0</v>
      </c>
      <c r="D232" s="42">
        <v>0</v>
      </c>
      <c r="E232" s="42">
        <v>0</v>
      </c>
      <c r="F232" s="42">
        <v>0</v>
      </c>
    </row>
    <row r="233" spans="1:10" ht="19.95" hidden="1" customHeight="1" x14ac:dyDescent="0.25">
      <c r="A233" s="26" t="s">
        <v>439</v>
      </c>
      <c r="B233" s="15" t="s">
        <v>440</v>
      </c>
      <c r="C233" s="25">
        <v>0</v>
      </c>
      <c r="D233" s="25">
        <v>0</v>
      </c>
      <c r="E233" s="25">
        <v>0</v>
      </c>
      <c r="F233" s="25">
        <v>0</v>
      </c>
      <c r="I233" s="21" t="s">
        <v>55</v>
      </c>
    </row>
    <row r="234" spans="1:10" ht="19.95" customHeight="1" x14ac:dyDescent="0.25">
      <c r="A234" s="23" t="s">
        <v>441</v>
      </c>
      <c r="B234" s="24" t="s">
        <v>442</v>
      </c>
      <c r="C234" s="25">
        <f>SUM(C235:C238)</f>
        <v>0</v>
      </c>
      <c r="D234" s="25">
        <f>SUM(D235:D238)</f>
        <v>0</v>
      </c>
      <c r="E234" s="25">
        <f>SUM(E235:E238)</f>
        <v>7000000</v>
      </c>
      <c r="F234" s="25">
        <f>SUM(F235:F238)</f>
        <v>7000000</v>
      </c>
    </row>
    <row r="235" spans="1:10" ht="15" customHeight="1" x14ac:dyDescent="0.25">
      <c r="A235" s="55" t="s">
        <v>443</v>
      </c>
      <c r="B235" s="15" t="s">
        <v>444</v>
      </c>
      <c r="C235" s="43"/>
      <c r="D235" s="43"/>
      <c r="E235" s="43">
        <v>7000000</v>
      </c>
      <c r="F235" s="43">
        <f>+C235+D235+E235</f>
        <v>7000000</v>
      </c>
    </row>
    <row r="236" spans="1:10" ht="25.2" hidden="1" customHeight="1" x14ac:dyDescent="0.25">
      <c r="A236" s="55" t="s">
        <v>445</v>
      </c>
      <c r="B236" s="15" t="s">
        <v>446</v>
      </c>
      <c r="C236" s="43"/>
      <c r="D236" s="43"/>
      <c r="E236" s="43"/>
      <c r="F236" s="43"/>
    </row>
    <row r="237" spans="1:10" ht="16.5" hidden="1" customHeight="1" x14ac:dyDescent="0.25">
      <c r="A237" s="26" t="s">
        <v>447</v>
      </c>
      <c r="B237" s="15" t="s">
        <v>448</v>
      </c>
      <c r="C237" s="43"/>
      <c r="D237" s="43"/>
      <c r="E237" s="43"/>
      <c r="F237" s="43"/>
      <c r="I237" s="21"/>
    </row>
    <row r="238" spans="1:10" ht="26.4" hidden="1" x14ac:dyDescent="0.25">
      <c r="A238" s="26" t="s">
        <v>449</v>
      </c>
      <c r="B238" s="56" t="s">
        <v>450</v>
      </c>
      <c r="C238" s="43">
        <v>0</v>
      </c>
      <c r="D238" s="43">
        <v>0</v>
      </c>
      <c r="E238" s="43">
        <v>0</v>
      </c>
      <c r="F238" s="43">
        <v>0</v>
      </c>
    </row>
    <row r="239" spans="1:10" x14ac:dyDescent="0.25">
      <c r="A239" s="23" t="s">
        <v>451</v>
      </c>
      <c r="B239" s="24" t="s">
        <v>452</v>
      </c>
      <c r="C239" s="25">
        <f>SUM(C240:C245)</f>
        <v>27100000</v>
      </c>
      <c r="D239" s="25">
        <f>SUM(D240:D245)</f>
        <v>0</v>
      </c>
      <c r="E239" s="25">
        <f>SUM(E240:E245)</f>
        <v>0</v>
      </c>
      <c r="F239" s="25">
        <f>SUM(F240:F245)</f>
        <v>27100000</v>
      </c>
    </row>
    <row r="240" spans="1:10" ht="18" customHeight="1" x14ac:dyDescent="0.25">
      <c r="A240" s="29" t="s">
        <v>453</v>
      </c>
      <c r="B240" s="15" t="s">
        <v>454</v>
      </c>
      <c r="C240" s="43">
        <v>13100000</v>
      </c>
      <c r="D240" s="43"/>
      <c r="E240" s="43"/>
      <c r="F240" s="30">
        <f t="shared" ref="F240" si="21">SUM(C240:E240)</f>
        <v>13100000</v>
      </c>
    </row>
    <row r="241" spans="1:8" ht="18.45" hidden="1" customHeight="1" x14ac:dyDescent="0.25">
      <c r="A241" s="29"/>
      <c r="B241" s="15" t="s">
        <v>455</v>
      </c>
      <c r="C241" s="43"/>
      <c r="D241" s="43"/>
      <c r="E241" s="43"/>
      <c r="F241" s="30">
        <f t="shared" ref="F241:F244" si="22">SUM(C241:D241)</f>
        <v>0</v>
      </c>
    </row>
    <row r="242" spans="1:8" ht="18" hidden="1" customHeight="1" x14ac:dyDescent="0.25">
      <c r="A242" s="29" t="s">
        <v>456</v>
      </c>
      <c r="B242" s="15" t="s">
        <v>457</v>
      </c>
      <c r="C242" s="43"/>
      <c r="D242" s="43"/>
      <c r="E242" s="43"/>
      <c r="F242" s="30">
        <f t="shared" si="22"/>
        <v>0</v>
      </c>
    </row>
    <row r="243" spans="1:8" ht="16.2" hidden="1" customHeight="1" x14ac:dyDescent="0.25">
      <c r="A243" s="29" t="s">
        <v>458</v>
      </c>
      <c r="B243" s="15" t="s">
        <v>459</v>
      </c>
      <c r="C243" s="43"/>
      <c r="D243" s="43"/>
      <c r="E243" s="43"/>
      <c r="F243" s="30">
        <f t="shared" si="22"/>
        <v>0</v>
      </c>
    </row>
    <row r="244" spans="1:8" ht="21" hidden="1" customHeight="1" x14ac:dyDescent="0.25">
      <c r="A244" s="29" t="s">
        <v>460</v>
      </c>
      <c r="B244" s="15" t="s">
        <v>461</v>
      </c>
      <c r="C244" s="43"/>
      <c r="D244" s="43"/>
      <c r="E244" s="43"/>
      <c r="F244" s="30">
        <f t="shared" si="22"/>
        <v>0</v>
      </c>
    </row>
    <row r="245" spans="1:8" ht="19.95" customHeight="1" x14ac:dyDescent="0.25">
      <c r="A245" s="29" t="s">
        <v>462</v>
      </c>
      <c r="B245" s="15" t="s">
        <v>463</v>
      </c>
      <c r="C245" s="43">
        <v>14000000</v>
      </c>
      <c r="D245" s="43"/>
      <c r="E245" s="43"/>
      <c r="F245" s="30">
        <f>SUM(C245:E245)</f>
        <v>14000000</v>
      </c>
    </row>
    <row r="246" spans="1:8" ht="22.5" hidden="1" customHeight="1" x14ac:dyDescent="0.25">
      <c r="A246" s="23" t="s">
        <v>464</v>
      </c>
      <c r="B246" s="24" t="s">
        <v>465</v>
      </c>
      <c r="C246" s="24"/>
      <c r="D246" s="24"/>
      <c r="E246" s="24"/>
      <c r="F246" s="57"/>
    </row>
    <row r="247" spans="1:8" ht="16.2" hidden="1" customHeight="1" x14ac:dyDescent="0.25">
      <c r="A247" s="26" t="s">
        <v>466</v>
      </c>
      <c r="B247" s="15" t="s">
        <v>467</v>
      </c>
      <c r="C247" s="15"/>
      <c r="D247" s="15"/>
      <c r="E247" s="15"/>
      <c r="F247" s="57"/>
    </row>
    <row r="248" spans="1:8" ht="16.95" hidden="1" customHeight="1" x14ac:dyDescent="0.25">
      <c r="A248" s="26" t="s">
        <v>468</v>
      </c>
      <c r="B248" s="15" t="s">
        <v>469</v>
      </c>
      <c r="C248" s="15"/>
      <c r="D248" s="15"/>
      <c r="E248" s="15"/>
      <c r="F248" s="57"/>
    </row>
    <row r="249" spans="1:8" ht="18.45" hidden="1" customHeight="1" x14ac:dyDescent="0.25">
      <c r="A249" s="26" t="s">
        <v>470</v>
      </c>
      <c r="B249" s="15" t="s">
        <v>471</v>
      </c>
      <c r="C249" s="15"/>
      <c r="D249" s="15"/>
      <c r="E249" s="15"/>
      <c r="F249" s="57"/>
    </row>
    <row r="250" spans="1:8" ht="16.2" hidden="1" customHeight="1" x14ac:dyDescent="0.25">
      <c r="A250" s="26" t="s">
        <v>472</v>
      </c>
      <c r="B250" s="15" t="s">
        <v>473</v>
      </c>
      <c r="C250" s="15"/>
      <c r="D250" s="15"/>
      <c r="E250" s="15"/>
      <c r="F250" s="58"/>
    </row>
    <row r="251" spans="1:8" ht="12.45" hidden="1" customHeight="1" x14ac:dyDescent="0.25">
      <c r="A251" s="23" t="s">
        <v>474</v>
      </c>
      <c r="B251" s="24" t="s">
        <v>475</v>
      </c>
      <c r="C251" s="24"/>
      <c r="D251" s="24"/>
      <c r="E251" s="24"/>
      <c r="F251" s="57"/>
    </row>
    <row r="252" spans="1:8" ht="12" hidden="1" customHeight="1" x14ac:dyDescent="0.25">
      <c r="A252" s="26" t="s">
        <v>476</v>
      </c>
      <c r="B252" s="15" t="s">
        <v>477</v>
      </c>
      <c r="C252" s="15"/>
      <c r="D252" s="15"/>
      <c r="E252" s="15"/>
      <c r="F252" s="58"/>
    </row>
    <row r="253" spans="1:8" ht="18" customHeight="1" x14ac:dyDescent="0.25">
      <c r="A253" s="23" t="s">
        <v>478</v>
      </c>
      <c r="B253" s="24" t="s">
        <v>479</v>
      </c>
      <c r="C253" s="24"/>
      <c r="D253" s="24"/>
      <c r="E253" s="24"/>
      <c r="F253" s="58">
        <f>SUM(F254:F255)</f>
        <v>11120000</v>
      </c>
    </row>
    <row r="254" spans="1:8" ht="13.5" customHeight="1" x14ac:dyDescent="0.25">
      <c r="A254" s="26" t="s">
        <v>480</v>
      </c>
      <c r="B254" s="15" t="s">
        <v>481</v>
      </c>
      <c r="C254" s="30">
        <v>11120000</v>
      </c>
      <c r="D254" s="15"/>
      <c r="E254" s="15"/>
      <c r="F254" s="30">
        <f>SUM(C254:E254)</f>
        <v>11120000</v>
      </c>
    </row>
    <row r="255" spans="1:8" ht="18" hidden="1" customHeight="1" x14ac:dyDescent="0.25">
      <c r="A255" s="26" t="s">
        <v>482</v>
      </c>
      <c r="B255" s="15" t="s">
        <v>483</v>
      </c>
      <c r="C255" s="15"/>
      <c r="D255" s="15"/>
      <c r="E255" s="15"/>
      <c r="F255" s="58"/>
    </row>
    <row r="256" spans="1:8" ht="19.2" hidden="1" customHeight="1" x14ac:dyDescent="0.25">
      <c r="A256" s="59" t="s">
        <v>484</v>
      </c>
      <c r="B256" s="60" t="s">
        <v>485</v>
      </c>
      <c r="C256" s="60"/>
      <c r="D256" s="60"/>
      <c r="E256" s="60"/>
      <c r="F256" s="61">
        <f>SUM(F257)</f>
        <v>0</v>
      </c>
      <c r="H256" s="21"/>
    </row>
    <row r="257" spans="1:8" ht="19.5" hidden="1" customHeight="1" x14ac:dyDescent="0.25">
      <c r="A257" s="59" t="s">
        <v>486</v>
      </c>
      <c r="B257" s="62" t="s">
        <v>487</v>
      </c>
      <c r="C257" s="62"/>
      <c r="D257" s="62"/>
      <c r="E257" s="62"/>
      <c r="F257" s="63">
        <f>SUM(F258:F259)</f>
        <v>0</v>
      </c>
      <c r="H257" s="21"/>
    </row>
    <row r="258" spans="1:8" ht="16.2" hidden="1" customHeight="1" x14ac:dyDescent="0.25">
      <c r="A258" s="52" t="s">
        <v>488</v>
      </c>
      <c r="B258" s="64"/>
      <c r="C258" s="64"/>
      <c r="D258" s="64"/>
      <c r="E258" s="64"/>
      <c r="F258" s="65">
        <v>0</v>
      </c>
    </row>
    <row r="259" spans="1:8" ht="7.95" hidden="1" customHeight="1" x14ac:dyDescent="0.25">
      <c r="A259" s="52"/>
      <c r="B259" s="64"/>
      <c r="C259" s="64"/>
      <c r="D259" s="64"/>
      <c r="E259" s="64"/>
      <c r="F259" s="65">
        <v>0</v>
      </c>
    </row>
    <row r="260" spans="1:8" ht="22.95" hidden="1" customHeight="1" x14ac:dyDescent="0.25">
      <c r="A260" s="23">
        <v>7</v>
      </c>
      <c r="B260" s="24" t="s">
        <v>489</v>
      </c>
      <c r="C260" s="24"/>
      <c r="D260" s="24"/>
      <c r="E260" s="24"/>
      <c r="F260" s="25"/>
    </row>
    <row r="261" spans="1:8" ht="25.2" hidden="1" customHeight="1" x14ac:dyDescent="0.25">
      <c r="A261" s="23" t="s">
        <v>490</v>
      </c>
      <c r="B261" s="24" t="s">
        <v>491</v>
      </c>
      <c r="C261" s="24"/>
      <c r="D261" s="24"/>
      <c r="E261" s="24"/>
      <c r="F261" s="28"/>
    </row>
    <row r="262" spans="1:8" ht="22.95" hidden="1" customHeight="1" x14ac:dyDescent="0.25">
      <c r="A262" s="26" t="s">
        <v>492</v>
      </c>
      <c r="B262" s="15" t="s">
        <v>493</v>
      </c>
      <c r="C262" s="15"/>
      <c r="D262" s="15"/>
      <c r="E262" s="15"/>
      <c r="F262" s="28"/>
    </row>
    <row r="263" spans="1:8" ht="21.45" hidden="1" customHeight="1" x14ac:dyDescent="0.25">
      <c r="A263" s="26" t="s">
        <v>494</v>
      </c>
      <c r="B263" s="15" t="s">
        <v>495</v>
      </c>
      <c r="C263" s="15"/>
      <c r="D263" s="15"/>
      <c r="E263" s="15"/>
      <c r="F263" s="28"/>
    </row>
    <row r="264" spans="1:8" ht="33" hidden="1" customHeight="1" x14ac:dyDescent="0.25">
      <c r="A264" s="26" t="s">
        <v>496</v>
      </c>
      <c r="B264" s="15" t="s">
        <v>497</v>
      </c>
      <c r="C264" s="15"/>
      <c r="D264" s="15"/>
      <c r="E264" s="15"/>
      <c r="F264" s="28"/>
    </row>
    <row r="265" spans="1:8" ht="22.5" hidden="1" customHeight="1" x14ac:dyDescent="0.25">
      <c r="A265" s="26" t="s">
        <v>498</v>
      </c>
      <c r="B265" s="15" t="s">
        <v>499</v>
      </c>
      <c r="C265" s="15"/>
      <c r="D265" s="15"/>
      <c r="E265" s="15"/>
      <c r="F265" s="28"/>
    </row>
    <row r="266" spans="1:8" ht="22.2" hidden="1" customHeight="1" x14ac:dyDescent="0.25">
      <c r="A266" s="26" t="s">
        <v>500</v>
      </c>
      <c r="B266" s="15" t="s">
        <v>501</v>
      </c>
      <c r="C266" s="15"/>
      <c r="D266" s="15"/>
      <c r="E266" s="15"/>
      <c r="F266" s="28"/>
    </row>
    <row r="267" spans="1:8" ht="15.45" hidden="1" customHeight="1" x14ac:dyDescent="0.25">
      <c r="A267" s="26" t="s">
        <v>502</v>
      </c>
      <c r="B267" s="15" t="s">
        <v>503</v>
      </c>
      <c r="C267" s="15"/>
      <c r="D267" s="15"/>
      <c r="E267" s="15"/>
      <c r="F267" s="28"/>
    </row>
    <row r="268" spans="1:8" ht="21" hidden="1" customHeight="1" x14ac:dyDescent="0.25">
      <c r="A268" s="26" t="s">
        <v>504</v>
      </c>
      <c r="B268" s="15" t="s">
        <v>505</v>
      </c>
      <c r="C268" s="15"/>
      <c r="D268" s="15"/>
      <c r="E268" s="15"/>
      <c r="F268" s="25"/>
    </row>
    <row r="269" spans="1:8" ht="19.95" hidden="1" customHeight="1" x14ac:dyDescent="0.25">
      <c r="A269" s="23" t="s">
        <v>506</v>
      </c>
      <c r="B269" s="24" t="s">
        <v>507</v>
      </c>
      <c r="C269" s="24"/>
      <c r="D269" s="24"/>
      <c r="E269" s="24"/>
      <c r="F269" s="28"/>
    </row>
    <row r="270" spans="1:8" ht="15.45" hidden="1" customHeight="1" x14ac:dyDescent="0.25">
      <c r="A270" s="26" t="s">
        <v>508</v>
      </c>
      <c r="B270" s="15" t="s">
        <v>509</v>
      </c>
      <c r="C270" s="15"/>
      <c r="D270" s="15"/>
      <c r="E270" s="15"/>
      <c r="F270" s="25"/>
    </row>
    <row r="271" spans="1:8" ht="15.45" hidden="1" customHeight="1" x14ac:dyDescent="0.25">
      <c r="A271" s="23" t="s">
        <v>510</v>
      </c>
      <c r="B271" s="24" t="s">
        <v>511</v>
      </c>
      <c r="C271" s="24"/>
      <c r="D271" s="24"/>
      <c r="E271" s="24"/>
      <c r="F271" s="28"/>
    </row>
    <row r="272" spans="1:8" ht="16.95" hidden="1" customHeight="1" x14ac:dyDescent="0.25">
      <c r="A272" s="26" t="s">
        <v>512</v>
      </c>
      <c r="B272" s="15" t="s">
        <v>513</v>
      </c>
      <c r="C272" s="15"/>
      <c r="D272" s="15"/>
      <c r="E272" s="15"/>
      <c r="F272" s="28"/>
    </row>
    <row r="273" spans="1:6" ht="18.45" hidden="1" customHeight="1" x14ac:dyDescent="0.25">
      <c r="A273" s="26" t="s">
        <v>514</v>
      </c>
      <c r="B273" s="15" t="s">
        <v>515</v>
      </c>
      <c r="C273" s="15"/>
      <c r="D273" s="15"/>
      <c r="E273" s="15"/>
      <c r="F273" s="28"/>
    </row>
    <row r="274" spans="1:6" ht="16.2" hidden="1" customHeight="1" x14ac:dyDescent="0.25">
      <c r="A274" s="26" t="s">
        <v>516</v>
      </c>
      <c r="B274" s="15" t="s">
        <v>517</v>
      </c>
      <c r="C274" s="15"/>
      <c r="D274" s="15"/>
      <c r="E274" s="15"/>
      <c r="F274" s="28"/>
    </row>
    <row r="275" spans="1:6" ht="19.5" hidden="1" customHeight="1" x14ac:dyDescent="0.25">
      <c r="A275" s="26" t="s">
        <v>518</v>
      </c>
      <c r="B275" s="15" t="s">
        <v>519</v>
      </c>
      <c r="C275" s="15"/>
      <c r="D275" s="15"/>
      <c r="E275" s="15"/>
      <c r="F275" s="58"/>
    </row>
    <row r="276" spans="1:6" ht="17.7" hidden="1" customHeight="1" x14ac:dyDescent="0.25">
      <c r="A276" s="23" t="s">
        <v>520</v>
      </c>
      <c r="B276" s="24" t="s">
        <v>521</v>
      </c>
      <c r="C276" s="24"/>
      <c r="D276" s="24"/>
      <c r="E276" s="24"/>
      <c r="F276" s="57"/>
    </row>
    <row r="277" spans="1:6" ht="19.5" hidden="1" customHeight="1" x14ac:dyDescent="0.25">
      <c r="A277" s="26" t="s">
        <v>522</v>
      </c>
      <c r="B277" s="15" t="s">
        <v>523</v>
      </c>
      <c r="C277" s="15"/>
      <c r="D277" s="15"/>
      <c r="E277" s="15"/>
      <c r="F277" s="58"/>
    </row>
    <row r="278" spans="1:6" ht="25.95" hidden="1" customHeight="1" x14ac:dyDescent="0.25">
      <c r="A278" s="23" t="s">
        <v>524</v>
      </c>
      <c r="B278" s="24" t="s">
        <v>525</v>
      </c>
      <c r="C278" s="24"/>
      <c r="D278" s="24"/>
      <c r="E278" s="24"/>
      <c r="F278" s="57"/>
    </row>
    <row r="279" spans="1:6" ht="24.45" hidden="1" customHeight="1" x14ac:dyDescent="0.25">
      <c r="A279" s="26" t="s">
        <v>526</v>
      </c>
      <c r="B279" s="15" t="s">
        <v>527</v>
      </c>
      <c r="C279" s="15"/>
      <c r="D279" s="15"/>
      <c r="E279" s="15"/>
      <c r="F279" s="57"/>
    </row>
    <row r="280" spans="1:6" ht="30" hidden="1" customHeight="1" x14ac:dyDescent="0.25">
      <c r="A280" s="26" t="s">
        <v>528</v>
      </c>
      <c r="B280" s="15" t="s">
        <v>529</v>
      </c>
      <c r="C280" s="15"/>
      <c r="D280" s="15"/>
      <c r="E280" s="15"/>
      <c r="F280" s="58"/>
    </row>
    <row r="281" spans="1:6" ht="32.700000000000003" hidden="1" customHeight="1" x14ac:dyDescent="0.25">
      <c r="A281" s="23">
        <v>8</v>
      </c>
      <c r="B281" s="47" t="s">
        <v>530</v>
      </c>
      <c r="C281" s="47"/>
      <c r="D281" s="47"/>
      <c r="E281" s="47"/>
      <c r="F281" s="58"/>
    </row>
    <row r="282" spans="1:6" ht="44.7" hidden="1" customHeight="1" x14ac:dyDescent="0.25">
      <c r="A282" s="23" t="s">
        <v>531</v>
      </c>
      <c r="B282" s="24" t="s">
        <v>532</v>
      </c>
      <c r="C282" s="24"/>
      <c r="D282" s="24"/>
      <c r="E282" s="24"/>
      <c r="F282" s="57"/>
    </row>
    <row r="283" spans="1:6" ht="27" hidden="1" customHeight="1" x14ac:dyDescent="0.25">
      <c r="A283" s="26" t="s">
        <v>533</v>
      </c>
      <c r="B283" s="15" t="s">
        <v>534</v>
      </c>
      <c r="C283" s="15"/>
      <c r="D283" s="15"/>
      <c r="E283" s="15"/>
      <c r="F283" s="57"/>
    </row>
    <row r="284" spans="1:6" ht="25.95" hidden="1" customHeight="1" x14ac:dyDescent="0.25">
      <c r="A284" s="26" t="s">
        <v>535</v>
      </c>
      <c r="B284" s="15" t="s">
        <v>536</v>
      </c>
      <c r="C284" s="15"/>
      <c r="D284" s="15"/>
      <c r="E284" s="15"/>
      <c r="F284" s="57"/>
    </row>
    <row r="285" spans="1:6" ht="24" hidden="1" customHeight="1" x14ac:dyDescent="0.25">
      <c r="A285" s="26" t="s">
        <v>537</v>
      </c>
      <c r="B285" s="15" t="s">
        <v>538</v>
      </c>
      <c r="C285" s="15"/>
      <c r="D285" s="15"/>
      <c r="E285" s="15"/>
      <c r="F285" s="57"/>
    </row>
    <row r="286" spans="1:6" ht="37.5" hidden="1" customHeight="1" x14ac:dyDescent="0.25">
      <c r="A286" s="26" t="s">
        <v>539</v>
      </c>
      <c r="B286" s="15" t="s">
        <v>540</v>
      </c>
      <c r="C286" s="15"/>
      <c r="D286" s="15"/>
      <c r="E286" s="15"/>
      <c r="F286" s="58"/>
    </row>
    <row r="287" spans="1:6" ht="28.95" hidden="1" customHeight="1" x14ac:dyDescent="0.25">
      <c r="A287" s="23" t="s">
        <v>541</v>
      </c>
      <c r="B287" s="24" t="s">
        <v>542</v>
      </c>
      <c r="C287" s="24"/>
      <c r="D287" s="24"/>
      <c r="E287" s="24"/>
      <c r="F287" s="57"/>
    </row>
    <row r="288" spans="1:6" ht="25.95" hidden="1" customHeight="1" x14ac:dyDescent="0.25">
      <c r="A288" s="26" t="s">
        <v>543</v>
      </c>
      <c r="B288" s="15" t="s">
        <v>544</v>
      </c>
      <c r="C288" s="15"/>
      <c r="D288" s="15"/>
      <c r="E288" s="15"/>
      <c r="F288" s="57"/>
    </row>
    <row r="289" spans="1:9" ht="32.700000000000003" hidden="1" customHeight="1" x14ac:dyDescent="0.25">
      <c r="A289" s="26" t="s">
        <v>545</v>
      </c>
      <c r="B289" s="15" t="s">
        <v>546</v>
      </c>
      <c r="C289" s="15"/>
      <c r="D289" s="15"/>
      <c r="E289" s="15"/>
      <c r="F289" s="57"/>
    </row>
    <row r="290" spans="1:9" ht="19.95" hidden="1" customHeight="1" x14ac:dyDescent="0.25">
      <c r="A290" s="26" t="s">
        <v>547</v>
      </c>
      <c r="B290" s="15" t="s">
        <v>548</v>
      </c>
      <c r="C290" s="15"/>
      <c r="D290" s="15"/>
      <c r="E290" s="15"/>
      <c r="F290" s="57"/>
    </row>
    <row r="291" spans="1:9" ht="21" hidden="1" customHeight="1" x14ac:dyDescent="0.25">
      <c r="A291" s="26" t="s">
        <v>549</v>
      </c>
      <c r="B291" s="15" t="s">
        <v>550</v>
      </c>
      <c r="C291" s="15"/>
      <c r="D291" s="15"/>
      <c r="E291" s="15"/>
      <c r="F291" s="57"/>
    </row>
    <row r="292" spans="1:9" ht="21.45" hidden="1" customHeight="1" x14ac:dyDescent="0.25">
      <c r="A292" s="26" t="s">
        <v>551</v>
      </c>
      <c r="B292" s="15" t="s">
        <v>552</v>
      </c>
      <c r="C292" s="15"/>
      <c r="D292" s="15"/>
      <c r="E292" s="15"/>
      <c r="F292" s="57"/>
    </row>
    <row r="293" spans="1:9" ht="23.7" hidden="1" customHeight="1" x14ac:dyDescent="0.25">
      <c r="A293" s="26" t="s">
        <v>553</v>
      </c>
      <c r="B293" s="15" t="s">
        <v>554</v>
      </c>
      <c r="C293" s="15"/>
      <c r="D293" s="15"/>
      <c r="E293" s="15"/>
      <c r="F293" s="57"/>
    </row>
    <row r="294" spans="1:9" ht="19.2" hidden="1" customHeight="1" x14ac:dyDescent="0.25">
      <c r="A294" s="26" t="s">
        <v>555</v>
      </c>
      <c r="B294" s="15" t="s">
        <v>556</v>
      </c>
      <c r="C294" s="15"/>
      <c r="D294" s="15"/>
      <c r="E294" s="15"/>
      <c r="F294" s="57"/>
    </row>
    <row r="295" spans="1:9" ht="19.95" hidden="1" customHeight="1" x14ac:dyDescent="0.25">
      <c r="A295" s="26" t="s">
        <v>557</v>
      </c>
      <c r="B295" s="15" t="s">
        <v>558</v>
      </c>
      <c r="C295" s="15"/>
      <c r="D295" s="15"/>
      <c r="E295" s="15"/>
      <c r="F295" s="58"/>
    </row>
    <row r="296" spans="1:9" ht="22.5" hidden="1" customHeight="1" x14ac:dyDescent="0.25">
      <c r="A296" s="23">
        <v>9</v>
      </c>
      <c r="B296" s="47" t="s">
        <v>559</v>
      </c>
      <c r="C296" s="47"/>
      <c r="D296" s="47"/>
      <c r="E296" s="47"/>
      <c r="F296" s="58"/>
    </row>
    <row r="297" spans="1:9" ht="25.95" hidden="1" customHeight="1" x14ac:dyDescent="0.25">
      <c r="A297" s="23" t="s">
        <v>560</v>
      </c>
      <c r="B297" s="24" t="s">
        <v>561</v>
      </c>
      <c r="C297" s="24"/>
      <c r="D297" s="24"/>
      <c r="E297" s="24"/>
      <c r="F297" s="57"/>
    </row>
    <row r="298" spans="1:9" ht="28.2" hidden="1" customHeight="1" x14ac:dyDescent="0.25">
      <c r="A298" s="26" t="s">
        <v>562</v>
      </c>
      <c r="B298" s="15" t="s">
        <v>563</v>
      </c>
      <c r="C298" s="15"/>
      <c r="D298" s="15"/>
      <c r="E298" s="15"/>
      <c r="F298" s="58"/>
    </row>
    <row r="299" spans="1:9" ht="25.2" hidden="1" customHeight="1" x14ac:dyDescent="0.25">
      <c r="A299" s="23" t="s">
        <v>564</v>
      </c>
      <c r="B299" s="24" t="s">
        <v>565</v>
      </c>
      <c r="C299" s="24"/>
      <c r="D299" s="24"/>
      <c r="E299" s="24"/>
      <c r="F299" s="57"/>
    </row>
    <row r="300" spans="1:9" ht="25.5" hidden="1" customHeight="1" x14ac:dyDescent="0.25">
      <c r="A300" s="26" t="s">
        <v>566</v>
      </c>
      <c r="B300" s="15" t="s">
        <v>567</v>
      </c>
      <c r="C300" s="15"/>
      <c r="D300" s="15"/>
      <c r="E300" s="15"/>
      <c r="F300" s="57"/>
    </row>
    <row r="301" spans="1:9" ht="1.95" customHeight="1" x14ac:dyDescent="0.25">
      <c r="A301" s="26" t="s">
        <v>568</v>
      </c>
      <c r="B301" s="15" t="s">
        <v>569</v>
      </c>
      <c r="C301" s="14"/>
      <c r="D301" s="14"/>
      <c r="E301" s="14"/>
      <c r="F301" s="66"/>
    </row>
    <row r="302" spans="1:9" ht="17.399999999999999" customHeight="1" x14ac:dyDescent="0.25">
      <c r="A302" s="67"/>
      <c r="B302" s="14"/>
      <c r="C302" s="14"/>
      <c r="D302" s="14"/>
      <c r="E302" s="14"/>
      <c r="F302" s="14"/>
      <c r="H302" s="68"/>
      <c r="I302" s="68"/>
    </row>
    <row r="303" spans="1:9" ht="17.399999999999999" customHeight="1" x14ac:dyDescent="0.25">
      <c r="A303" s="67"/>
      <c r="B303" s="69" t="s">
        <v>570</v>
      </c>
      <c r="C303" s="70">
        <f>+C17+C227+C228+C239</f>
        <v>2415102540</v>
      </c>
      <c r="D303" s="70">
        <f t="shared" ref="D303" si="23">+D17+D227+D228+D239</f>
        <v>0</v>
      </c>
      <c r="E303" s="70">
        <f>+E17+E227+E228+E239+E234</f>
        <v>7000000</v>
      </c>
      <c r="F303" s="70">
        <f>+F17+F227+F228+F239+F234+F253</f>
        <v>2433222540</v>
      </c>
      <c r="H303" s="68"/>
      <c r="I303" s="68"/>
    </row>
    <row r="304" spans="1:9" ht="17.399999999999999" customHeight="1" x14ac:dyDescent="0.25">
      <c r="A304" s="67"/>
      <c r="B304" s="69" t="s">
        <v>571</v>
      </c>
      <c r="C304" s="70">
        <f>+C48+C112</f>
        <v>1092217151</v>
      </c>
      <c r="D304" s="70">
        <f t="shared" ref="D304:E304" si="24">+D48+D112</f>
        <v>0</v>
      </c>
      <c r="E304" s="70">
        <f t="shared" si="24"/>
        <v>4960480</v>
      </c>
      <c r="F304" s="70">
        <f>+F48+F112</f>
        <v>1097177631</v>
      </c>
      <c r="H304" s="68"/>
      <c r="I304" s="68"/>
    </row>
    <row r="305" spans="1:9" ht="17.399999999999999" customHeight="1" x14ac:dyDescent="0.25">
      <c r="A305" s="67"/>
      <c r="B305" s="71" t="s">
        <v>572</v>
      </c>
      <c r="C305" s="72">
        <f>SUM(C303:C304)</f>
        <v>3507319691</v>
      </c>
      <c r="D305" s="72">
        <f t="shared" ref="D305:F305" si="25">SUM(D303:D304)</f>
        <v>0</v>
      </c>
      <c r="E305" s="72">
        <f t="shared" si="25"/>
        <v>11960480</v>
      </c>
      <c r="F305" s="72">
        <f t="shared" si="25"/>
        <v>3530400171</v>
      </c>
      <c r="H305" s="73"/>
      <c r="I305" s="68"/>
    </row>
    <row r="306" spans="1:9" ht="17.399999999999999" customHeight="1" x14ac:dyDescent="0.25">
      <c r="A306" s="67"/>
      <c r="B306" s="69" t="s">
        <v>573</v>
      </c>
      <c r="C306" s="70">
        <f>+C195</f>
        <v>53251920</v>
      </c>
      <c r="D306" s="70">
        <f>+D195</f>
        <v>24600000</v>
      </c>
      <c r="E306" s="70">
        <f>+E195</f>
        <v>11211000</v>
      </c>
      <c r="F306" s="70">
        <f>+F195</f>
        <v>89062920</v>
      </c>
      <c r="H306" s="68"/>
      <c r="I306" s="68"/>
    </row>
    <row r="307" spans="1:9" ht="17.399999999999999" customHeight="1" x14ac:dyDescent="0.25">
      <c r="A307" s="67"/>
      <c r="B307" s="71" t="s">
        <v>574</v>
      </c>
      <c r="C307" s="72">
        <f>+C305+C306</f>
        <v>3560571611</v>
      </c>
      <c r="D307" s="72">
        <f t="shared" ref="D307:E307" si="26">+D305+D306</f>
        <v>24600000</v>
      </c>
      <c r="E307" s="72">
        <f t="shared" si="26"/>
        <v>23171480</v>
      </c>
      <c r="F307" s="72">
        <f>+F305+F306</f>
        <v>3619463091</v>
      </c>
      <c r="H307" s="68"/>
      <c r="I307" s="68"/>
    </row>
    <row r="308" spans="1:9" ht="17.399999999999999" customHeight="1" x14ac:dyDescent="0.25">
      <c r="A308" s="67"/>
      <c r="B308" s="14"/>
      <c r="C308" s="14"/>
      <c r="D308" s="14"/>
      <c r="E308" s="14"/>
      <c r="F308" s="14"/>
      <c r="H308" s="68"/>
      <c r="I308" s="68"/>
    </row>
    <row r="310" spans="1:9" x14ac:dyDescent="0.25">
      <c r="B310" s="74"/>
      <c r="C310" s="74"/>
      <c r="D310" s="74"/>
      <c r="E310" s="74"/>
      <c r="F310" s="74"/>
    </row>
    <row r="311" spans="1:9" x14ac:dyDescent="0.25">
      <c r="B311" s="74"/>
      <c r="C311" s="74"/>
      <c r="D311" s="74"/>
      <c r="E311" s="74"/>
      <c r="F311" s="74"/>
    </row>
    <row r="312" spans="1:9" x14ac:dyDescent="0.25">
      <c r="B312" s="74"/>
      <c r="C312" s="74"/>
      <c r="D312" s="74"/>
      <c r="E312" s="74"/>
      <c r="F312" s="74"/>
    </row>
    <row r="314" spans="1:9" x14ac:dyDescent="0.25">
      <c r="B314" s="74"/>
      <c r="C314" s="74"/>
      <c r="D314" s="74"/>
      <c r="E314" s="74"/>
      <c r="F314" s="74"/>
    </row>
    <row r="315" spans="1:9" x14ac:dyDescent="0.25">
      <c r="B315" s="74"/>
      <c r="C315" s="74"/>
      <c r="D315" s="74"/>
      <c r="E315" s="74"/>
      <c r="F315" s="74"/>
    </row>
  </sheetData>
  <mergeCells count="8">
    <mergeCell ref="A16:B16"/>
    <mergeCell ref="C4:F6"/>
    <mergeCell ref="A8:B8"/>
    <mergeCell ref="A9:B9"/>
    <mergeCell ref="A10:B10"/>
    <mergeCell ref="A11:B11"/>
    <mergeCell ref="A14:B15"/>
    <mergeCell ref="C14:F14"/>
  </mergeCells>
  <pageMargins left="0.31496062992125984" right="0.15748031496062992" top="0.27559055118110237" bottom="0.19685039370078741" header="0.31496062992125984" footer="0.15748031496062992"/>
  <pageSetup scale="62" orientation="portrait" r:id="rId1"/>
  <rowBreaks count="1" manualBreakCount="1">
    <brk id="11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751-02 MNCR  (3)</vt:lpstr>
      <vt:lpstr>'751-02 MNCR 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Dayhana Delgado Salazar</dc:creator>
  <cp:lastModifiedBy>MENDIETA</cp:lastModifiedBy>
  <cp:lastPrinted>2023-03-21T15:54:09Z</cp:lastPrinted>
  <dcterms:created xsi:type="dcterms:W3CDTF">2023-03-21T15:11:01Z</dcterms:created>
  <dcterms:modified xsi:type="dcterms:W3CDTF">2023-03-22T17:20:37Z</dcterms:modified>
</cp:coreProperties>
</file>